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<sst xmlns="http://schemas.openxmlformats.org/spreadsheetml/2006/main" count="483" uniqueCount="161">
  <si>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</si>
  <si>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</si>
  <si>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</si>
  <si>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</si>
  <si>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</si>
  <si>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</si>
  <si>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</si>
  <si>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</si>
  <si>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</si>
  <si>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</si>
  <si>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</si>
  <si>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</si>
  <si>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</si>
  <si>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</si>
  <si>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</si>
  <si>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</si>
  <si>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</si>
  <si>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</si>
  <si>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</si>
  <si>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</si>
  <si>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</si>
  <si>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</si>
  <si>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</si>
  <si>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</si>
  <si>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</si>
  <si>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</si>
  <si>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</si>
  <si>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</si>
  <si>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</si>
  <si>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</si>
  <si>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</si>
  <si>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</si>
  <si>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</si>
  <si>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</si>
  <si>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</si>
  <si>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</si>
  <si>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</si>
  <si>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</si>
  <si>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</si>
  <si>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Бутерброд с маслом, сыром (батон) </t>
  </si>
  <si>
    <t xml:space="preserve">Чай с лимоном </t>
  </si>
  <si>
    <t>Хлеб пшеничный витаминизированный</t>
  </si>
  <si>
    <t>Хлеб ржаной</t>
  </si>
  <si>
    <t>200/15/7</t>
  </si>
  <si>
    <t>№3(2004)</t>
  </si>
  <si>
    <t>№686(2004)</t>
  </si>
  <si>
    <t>пром.</t>
  </si>
  <si>
    <t>Суп картофельный с макаронными изделиями на курином бульоне</t>
  </si>
  <si>
    <t xml:space="preserve">Шницель из говядины с отрубями </t>
  </si>
  <si>
    <t xml:space="preserve">Рагу из овощей </t>
  </si>
  <si>
    <t>250</t>
  </si>
  <si>
    <t>№139(1996)</t>
  </si>
  <si>
    <t>№416(1996)</t>
  </si>
  <si>
    <t>№486(1996)</t>
  </si>
  <si>
    <t>ТТК</t>
  </si>
  <si>
    <t xml:space="preserve">Кофейный напиток с молоком </t>
  </si>
  <si>
    <t>№297(1996)</t>
  </si>
  <si>
    <t>№257(1996)</t>
  </si>
  <si>
    <t>№692(2004)</t>
  </si>
  <si>
    <t>Борщ с морской капустой, картофелем, сметаной</t>
  </si>
  <si>
    <t>250/10</t>
  </si>
  <si>
    <t>90</t>
  </si>
  <si>
    <t>Макаронные изделия отварные</t>
  </si>
  <si>
    <t>Напиток фруктово-ягодный</t>
  </si>
  <si>
    <t>200</t>
  </si>
  <si>
    <t>№110(1996)</t>
  </si>
  <si>
    <t>№47 (2004)</t>
  </si>
  <si>
    <t>№469(1996)</t>
  </si>
  <si>
    <t xml:space="preserve">Суфле "Рыбка" из филе минтая </t>
  </si>
  <si>
    <t>Пюре картофельное</t>
  </si>
  <si>
    <t>Чай с сахаром</t>
  </si>
  <si>
    <t>200/15</t>
  </si>
  <si>
    <t>№43(2003)</t>
  </si>
  <si>
    <t>№472(1996)</t>
  </si>
  <si>
    <t>№685(2004)</t>
  </si>
  <si>
    <t>Бутерброд с маслом сливочным (батон)</t>
  </si>
  <si>
    <t>№1(2004)</t>
  </si>
  <si>
    <t xml:space="preserve">Щи из свежей капусты с картофелем, сметаной </t>
  </si>
  <si>
    <t xml:space="preserve">Компот из кураги </t>
  </si>
  <si>
    <t>№120 (1996)</t>
  </si>
  <si>
    <t>№ 588(1996)</t>
  </si>
  <si>
    <t>Фрукты свежие (яблоко)</t>
  </si>
  <si>
    <t>Бутерброд с сыром (батон)</t>
  </si>
  <si>
    <t>№642(1996)</t>
  </si>
  <si>
    <t>-</t>
  </si>
  <si>
    <t xml:space="preserve">Рассольник ленинградский со сметаной </t>
  </si>
  <si>
    <t>Запеканка картофельная с мясом, маслом</t>
  </si>
  <si>
    <t>200/5</t>
  </si>
  <si>
    <t>Компот из смеси сухофруктов</t>
  </si>
  <si>
    <t>№129 (1996)</t>
  </si>
  <si>
    <t>№430(1996)</t>
  </si>
  <si>
    <t>№588(1994)</t>
  </si>
  <si>
    <t>Тефтели из говядины с отрубями и соусом</t>
  </si>
  <si>
    <t>60/50</t>
  </si>
  <si>
    <t>150</t>
  </si>
  <si>
    <t>№422(1996)</t>
  </si>
  <si>
    <t>Напиток вишневый</t>
  </si>
  <si>
    <t xml:space="preserve">Суп картофельный с горохом </t>
  </si>
  <si>
    <t xml:space="preserve">Напиток лимонный </t>
  </si>
  <si>
    <t>№139 (2004)</t>
  </si>
  <si>
    <t xml:space="preserve">Салат из свеклы с сыром </t>
  </si>
  <si>
    <t>60</t>
  </si>
  <si>
    <t>Напиток из плодов шиповника</t>
  </si>
  <si>
    <t>№17 (2003)</t>
  </si>
  <si>
    <t>№702(1982)</t>
  </si>
  <si>
    <t>№705(2004)</t>
  </si>
  <si>
    <t>30</t>
  </si>
  <si>
    <t>10/25</t>
  </si>
  <si>
    <t>20</t>
  </si>
  <si>
    <t>Грудка цыпленка тушенная с овощами и соусом "ароматная"</t>
  </si>
  <si>
    <t>50/50</t>
  </si>
  <si>
    <t>Выпечка в ассортименте</t>
  </si>
  <si>
    <t>№284 (1996)</t>
  </si>
  <si>
    <t>№468(1996)</t>
  </si>
  <si>
    <t>Директор</t>
  </si>
  <si>
    <t>МБОУ СОШ №149</t>
  </si>
  <si>
    <t>Добычина</t>
  </si>
  <si>
    <t xml:space="preserve">Каша пшенная вязкая с маслом сливочным </t>
  </si>
  <si>
    <t>200/10</t>
  </si>
  <si>
    <t>№692 (2004)</t>
  </si>
  <si>
    <t>Компот из изюма</t>
  </si>
  <si>
    <t>№638 (2004)</t>
  </si>
  <si>
    <t xml:space="preserve">Запеканка из творога со сгущеным молоком </t>
  </si>
  <si>
    <t xml:space="preserve">Каша кукурузная молочная вязкая с маслом сливочным </t>
  </si>
  <si>
    <t xml:space="preserve">Тефтели из говядины с отрубями и соусом </t>
  </si>
  <si>
    <t>Рыба, тушеная в томате с овощами и морской капустой</t>
  </si>
  <si>
    <t>60/50.</t>
  </si>
  <si>
    <t>Рис припущенный с куркумой</t>
  </si>
  <si>
    <t>Методические рекоендации питание детей ФБУН</t>
  </si>
  <si>
    <t>№466 (1996)</t>
  </si>
  <si>
    <t>Каша ячневая вязкая с маслом сливочным</t>
  </si>
  <si>
    <t>50</t>
  </si>
  <si>
    <t>Фрикадельки в соусе из говядины</t>
  </si>
  <si>
    <t>Суп крестьянский с крупой пшено, сметаной</t>
  </si>
  <si>
    <t>Филе цыплят тушенное в сметанном соусе</t>
  </si>
  <si>
    <t>№470(2004)</t>
  </si>
  <si>
    <t>№134(2004)</t>
  </si>
  <si>
    <t>№493 (2004)</t>
  </si>
  <si>
    <t xml:space="preserve">Каша пшеничная вязкая с маслом сливочным </t>
  </si>
  <si>
    <t>Какао с молоком</t>
  </si>
  <si>
    <t>№257 (1996)</t>
  </si>
  <si>
    <t xml:space="preserve">Котлеты домашние с отрубями, маслом сливочным </t>
  </si>
  <si>
    <t xml:space="preserve">Булгур с овощами </t>
  </si>
  <si>
    <t>90/5</t>
  </si>
  <si>
    <t>№50(2003)</t>
  </si>
  <si>
    <t>№1041(1982)</t>
  </si>
  <si>
    <t>Рагу из птицы</t>
  </si>
  <si>
    <t>Котлета рыбная "Лада"</t>
  </si>
  <si>
    <t>Огурчик пикантный(подгарнировка)</t>
  </si>
  <si>
    <t>Чай с лимоном</t>
  </si>
  <si>
    <t>20/2</t>
  </si>
  <si>
    <t>№42(2003)</t>
  </si>
  <si>
    <t>Каша "Дружба" со сливочным маслом</t>
  </si>
  <si>
    <t>№35 (2003)</t>
  </si>
  <si>
    <t>Щи из свежей капусты с картофелем, сметаной</t>
  </si>
  <si>
    <t>Каша гречневая рассыпчатая</t>
  </si>
  <si>
    <t>№464 (1996)</t>
  </si>
  <si>
    <t>Омлет натуральный с маслом сливочным</t>
  </si>
  <si>
    <t>Горошек зеленый консервированный отварной(подгарнировка)</t>
  </si>
  <si>
    <t>110</t>
  </si>
  <si>
    <t>Борщ с капустой, картофелем, сметаной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</si>
</sst>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50" fillId="0" borderId="11" xfId="0" applyFont="1" applyBorder="1" applyAlignment="1" applyProtection="1">
      <alignment horizontal="right"/>
      <protection locked="0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7" fillId="33" borderId="27" xfId="0" applyFont="1" applyFill="1" applyBorder="1" applyAlignment="1">
      <alignment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47" fillId="5" borderId="11" xfId="0" applyFont="1" applyFill="1" applyBorder="1" applyAlignment="1" applyProtection="1">
      <alignment/>
      <protection locked="0"/>
    </xf>
    <xf numFmtId="0" fontId="47" fillId="5" borderId="10" xfId="0" applyFont="1" applyFill="1" applyBorder="1" applyAlignment="1" applyProtection="1">
      <alignment horizontal="center" vertical="top" wrapText="1"/>
      <protection locked="0"/>
    </xf>
    <xf numFmtId="0" fontId="47" fillId="5" borderId="11" xfId="0" applyFont="1" applyFill="1" applyBorder="1" applyAlignment="1" applyProtection="1">
      <alignment vertical="top" wrapText="1"/>
      <protection locked="0"/>
    </xf>
    <xf numFmtId="0" fontId="47" fillId="5" borderId="11" xfId="0" applyFont="1" applyFill="1" applyBorder="1" applyAlignment="1" applyProtection="1">
      <alignment horizontal="center" vertical="top" wrapText="1"/>
      <protection locked="0"/>
    </xf>
    <xf numFmtId="0" fontId="47" fillId="5" borderId="22" xfId="0" applyFont="1" applyFill="1" applyBorder="1" applyAlignment="1" applyProtection="1">
      <alignment horizontal="center" vertical="top" wrapText="1"/>
      <protection locked="0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/>
    </xf>
    <xf numFmtId="1" fontId="47" fillId="5" borderId="12" xfId="0" applyNumberFormat="1" applyFont="1" applyFill="1" applyBorder="1" applyAlignment="1" applyProtection="1">
      <alignment horizontal="center"/>
      <protection locked="0"/>
    </xf>
    <xf numFmtId="1" fontId="47" fillId="5" borderId="1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left"/>
      <protection/>
    </xf>
    <xf numFmtId="0" fontId="11" fillId="0" borderId="11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2" fontId="11" fillId="0" borderId="13" xfId="0" applyNumberFormat="1" applyFont="1" applyBorder="1" applyAlignment="1" applyProtection="1">
      <alignment/>
      <protection locked="0"/>
    </xf>
    <xf numFmtId="0" fontId="11" fillId="0" borderId="11" xfId="0" applyNumberFormat="1" applyFont="1" applyBorder="1" applyAlignment="1" applyProtection="1">
      <alignment vertical="center"/>
      <protection locked="0"/>
    </xf>
    <xf numFmtId="0" fontId="12" fillId="0" borderId="13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2" fontId="11" fillId="0" borderId="13" xfId="0" applyNumberFormat="1" applyFont="1" applyBorder="1" applyAlignment="1" applyProtection="1">
      <alignment vertical="center"/>
      <protection locked="0"/>
    </xf>
    <xf numFmtId="49" fontId="12" fillId="0" borderId="13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center"/>
      <protection locked="0"/>
    </xf>
    <xf numFmtId="2" fontId="11" fillId="0" borderId="13" xfId="0" applyNumberFormat="1" applyFont="1" applyBorder="1" applyAlignment="1" applyProtection="1">
      <alignment horizontal="center"/>
      <protection locked="0"/>
    </xf>
    <xf numFmtId="0" fontId="11" fillId="0" borderId="11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3" xfId="0" applyNumberFormat="1" applyFont="1" applyBorder="1" applyAlignment="1">
      <alignment vertical="center" wrapText="1"/>
    </xf>
    <xf numFmtId="17" fontId="11" fillId="0" borderId="13" xfId="0" applyNumberFormat="1" applyFont="1" applyBorder="1" applyAlignment="1" quotePrefix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1" fillId="0" borderId="13" xfId="0" applyFont="1" applyBorder="1" applyAlignment="1">
      <alignment wrapText="1"/>
    </xf>
    <xf numFmtId="2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vertical="center"/>
    </xf>
    <xf numFmtId="2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/>
    </xf>
    <xf numFmtId="0" fontId="12" fillId="0" borderId="13" xfId="0" applyFont="1" applyBorder="1" applyAlignment="1">
      <alignment wrapText="1"/>
    </xf>
    <xf numFmtId="49" fontId="12" fillId="0" borderId="13" xfId="0" applyNumberFormat="1" applyFont="1" applyBorder="1" applyAlignment="1">
      <alignment vertical="center" wrapText="1"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47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7" fillId="5" borderId="11" xfId="0" applyFont="1" applyFill="1" applyBorder="1" applyAlignment="1" applyProtection="1">
      <alignment horizontal="left" wrapText="1"/>
      <protection locked="0"/>
    </xf>
    <xf numFmtId="0" fontId="55" fillId="33" borderId="29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1" fontId="11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11" fillId="0" borderId="13" xfId="52" applyFont="1" applyBorder="1" applyAlignment="1">
      <alignment wrapText="1"/>
      <protection/>
    </xf>
    <xf numFmtId="49" fontId="11" fillId="0" borderId="13" xfId="52" applyNumberFormat="1" applyFont="1" applyBorder="1" applyAlignment="1">
      <alignment horizontal="center"/>
      <protection/>
    </xf>
    <xf numFmtId="2" fontId="11" fillId="0" borderId="13" xfId="52" applyNumberFormat="1" applyFont="1" applyBorder="1" applyAlignment="1">
      <alignment horizontal="center"/>
      <protection/>
    </xf>
    <xf numFmtId="2" fontId="11" fillId="0" borderId="31" xfId="52" applyNumberFormat="1" applyFont="1" applyBorder="1" applyAlignment="1">
      <alignment horizontal="center"/>
      <protection/>
    </xf>
    <xf numFmtId="2" fontId="11" fillId="0" borderId="11" xfId="52" applyNumberFormat="1" applyFont="1" applyBorder="1" applyAlignment="1">
      <alignment horizontal="center"/>
      <protection/>
    </xf>
    <xf numFmtId="0" fontId="30" fillId="0" borderId="13" xfId="0" applyFont="1" applyBorder="1" applyAlignment="1">
      <alignment/>
    </xf>
    <xf numFmtId="2" fontId="11" fillId="0" borderId="13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0" fontId="30" fillId="0" borderId="13" xfId="0" applyNumberFormat="1" applyFont="1" applyBorder="1" applyAlignment="1">
      <alignment vertical="center"/>
    </xf>
    <xf numFmtId="0" fontId="30" fillId="0" borderId="11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1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0" sqref="E10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90" t="s">
        <v>115</v>
      </c>
      <c r="D1" s="91"/>
      <c r="E1" s="91"/>
      <c r="F1" s="12" t="s">
        <v>16</v>
      </c>
      <c r="G1" s="2" t="s">
        <v>17</v>
      </c>
      <c r="H1" s="92" t="s">
        <v>114</v>
      </c>
      <c r="I1" s="92"/>
      <c r="J1" s="92"/>
      <c r="K1" s="92"/>
    </row>
    <row r="2" spans="1:11" ht="17.25">
      <c r="A2" s="35" t="s">
        <v>6</v>
      </c>
      <c r="C2" s="2"/>
      <c r="G2" s="2" t="s">
        <v>18</v>
      </c>
      <c r="H2" s="92" t="s">
        <v>116</v>
      </c>
      <c r="I2" s="92"/>
      <c r="J2" s="92"/>
      <c r="K2" s="92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2024</v>
      </c>
      <c r="K3" s="48"/>
    </row>
    <row r="4" spans="3:10" ht="12.75">
      <c r="C4" s="2"/>
      <c r="D4" s="4"/>
      <c r="H4" s="45" t="s">
        <v>36</v>
      </c>
      <c r="I4" s="45" t="s">
        <v>37</v>
      </c>
      <c r="J4" s="45" t="s">
        <v>38</v>
      </c>
    </row>
    <row r="5" spans="1:12" ht="30.7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25">
      <c r="A6" s="20">
        <v>1</v>
      </c>
      <c r="B6" s="21">
        <v>1</v>
      </c>
      <c r="C6" s="22" t="s">
        <v>20</v>
      </c>
      <c r="D6" s="5" t="s">
        <v>21</v>
      </c>
      <c r="E6" s="65" t="s">
        <v>39</v>
      </c>
      <c r="F6" s="80" t="str">
        <f>"10/10/25"</f>
        <v>10/10/25</v>
      </c>
      <c r="G6" s="80">
        <v>4.51</v>
      </c>
      <c r="H6" s="80">
        <v>11.43</v>
      </c>
      <c r="I6" s="80">
        <v>13.14</v>
      </c>
      <c r="J6" s="80">
        <v>173.65012</v>
      </c>
      <c r="K6" s="68" t="s">
        <v>44</v>
      </c>
      <c r="L6" s="39"/>
    </row>
    <row r="7" spans="1:12" ht="14.25">
      <c r="A7" s="23"/>
      <c r="B7" s="15"/>
      <c r="C7" s="11"/>
      <c r="D7" s="7" t="s">
        <v>26</v>
      </c>
      <c r="E7" s="70" t="s">
        <v>117</v>
      </c>
      <c r="F7" s="73" t="s">
        <v>118</v>
      </c>
      <c r="G7" s="73">
        <v>8.07</v>
      </c>
      <c r="H7" s="73">
        <v>10.82</v>
      </c>
      <c r="I7" s="73">
        <v>37.89</v>
      </c>
      <c r="J7" s="71">
        <v>279.82</v>
      </c>
      <c r="K7" s="68" t="s">
        <v>57</v>
      </c>
      <c r="L7" s="41"/>
    </row>
    <row r="8" spans="1:12" ht="14.25">
      <c r="A8" s="23"/>
      <c r="B8" s="15"/>
      <c r="C8" s="11"/>
      <c r="D8" s="7" t="s">
        <v>22</v>
      </c>
      <c r="E8" s="70" t="s">
        <v>55</v>
      </c>
      <c r="F8" s="80" t="s">
        <v>64</v>
      </c>
      <c r="G8" s="80">
        <v>1.81</v>
      </c>
      <c r="H8" s="80">
        <v>1.67</v>
      </c>
      <c r="I8" s="80">
        <v>24.13</v>
      </c>
      <c r="J8" s="80">
        <v>114.06964800000002</v>
      </c>
      <c r="K8" s="78" t="s">
        <v>119</v>
      </c>
      <c r="L8" s="41"/>
    </row>
    <row r="9" spans="1:12" ht="14.25">
      <c r="A9" s="23"/>
      <c r="B9" s="15"/>
      <c r="C9" s="11"/>
      <c r="D9" s="7" t="s">
        <v>23</v>
      </c>
      <c r="E9" s="65" t="s">
        <v>41</v>
      </c>
      <c r="F9" s="73">
        <v>30</v>
      </c>
      <c r="G9" s="73">
        <v>2.23</v>
      </c>
      <c r="H9" s="73">
        <v>0.24</v>
      </c>
      <c r="I9" s="73">
        <v>15.23</v>
      </c>
      <c r="J9" s="71">
        <v>72.09</v>
      </c>
      <c r="K9" s="68" t="s">
        <v>46</v>
      </c>
      <c r="L9" s="41"/>
    </row>
    <row r="10" spans="1:12" ht="14.25">
      <c r="A10" s="23"/>
      <c r="B10" s="15"/>
      <c r="C10" s="11"/>
      <c r="D10" s="7" t="s">
        <v>23</v>
      </c>
      <c r="E10" s="76" t="s">
        <v>42</v>
      </c>
      <c r="F10" s="77">
        <v>20</v>
      </c>
      <c r="G10" s="77">
        <v>1.29</v>
      </c>
      <c r="H10" s="77">
        <v>0.24</v>
      </c>
      <c r="I10" s="77">
        <v>8.17</v>
      </c>
      <c r="J10" s="96">
        <v>37.9</v>
      </c>
      <c r="K10" s="69" t="s">
        <v>46</v>
      </c>
      <c r="L10" s="41"/>
    </row>
    <row r="11" spans="1:12" ht="14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25">
      <c r="A13" s="24"/>
      <c r="B13" s="17"/>
      <c r="C13" s="8"/>
      <c r="D13" s="18" t="s">
        <v>33</v>
      </c>
      <c r="E13" s="9"/>
      <c r="F13" s="19">
        <f>SUM(F7:F12)</f>
        <v>50</v>
      </c>
      <c r="G13" s="19">
        <f>SUM(G7:G12)</f>
        <v>13.400000000000002</v>
      </c>
      <c r="H13" s="19">
        <f>SUM(H7:H12)</f>
        <v>12.97</v>
      </c>
      <c r="I13" s="19">
        <f>SUM(I7:I12)</f>
        <v>85.42</v>
      </c>
      <c r="J13" s="19">
        <f>SUM(J7:J12)</f>
        <v>503.879648</v>
      </c>
      <c r="K13" s="25"/>
      <c r="L13" s="19">
        <f>SUM(L6:L12)</f>
        <v>0</v>
      </c>
    </row>
    <row r="14" spans="1:12" ht="14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27">
      <c r="A15" s="23"/>
      <c r="B15" s="15"/>
      <c r="C15" s="11"/>
      <c r="D15" s="7" t="s">
        <v>27</v>
      </c>
      <c r="E15" s="74" t="s">
        <v>47</v>
      </c>
      <c r="F15" s="75" t="s">
        <v>50</v>
      </c>
      <c r="G15" s="71">
        <v>6.74</v>
      </c>
      <c r="H15" s="71">
        <v>3.05</v>
      </c>
      <c r="I15" s="71">
        <v>19.61</v>
      </c>
      <c r="J15" s="71">
        <v>130.98</v>
      </c>
      <c r="K15" s="79" t="s">
        <v>51</v>
      </c>
      <c r="L15" s="41"/>
    </row>
    <row r="16" spans="1:12" ht="14.25">
      <c r="A16" s="23"/>
      <c r="B16" s="15"/>
      <c r="C16" s="11"/>
      <c r="D16" s="7" t="s">
        <v>28</v>
      </c>
      <c r="E16" s="65" t="s">
        <v>48</v>
      </c>
      <c r="F16" s="73">
        <v>90</v>
      </c>
      <c r="G16" s="73">
        <v>15.58</v>
      </c>
      <c r="H16" s="73">
        <v>9.71</v>
      </c>
      <c r="I16" s="73">
        <v>14.37</v>
      </c>
      <c r="J16" s="71">
        <v>204.09</v>
      </c>
      <c r="K16" s="68" t="s">
        <v>52</v>
      </c>
      <c r="L16" s="41"/>
    </row>
    <row r="17" spans="1:12" ht="14.25">
      <c r="A17" s="23"/>
      <c r="B17" s="15"/>
      <c r="C17" s="11"/>
      <c r="D17" s="7" t="s">
        <v>29</v>
      </c>
      <c r="E17" s="65" t="s">
        <v>49</v>
      </c>
      <c r="F17" s="73">
        <v>150</v>
      </c>
      <c r="G17" s="73">
        <v>3.01</v>
      </c>
      <c r="H17" s="73">
        <v>7.06</v>
      </c>
      <c r="I17" s="73">
        <v>18.5</v>
      </c>
      <c r="J17" s="71">
        <v>142.54</v>
      </c>
      <c r="K17" s="68" t="s">
        <v>53</v>
      </c>
      <c r="L17" s="41"/>
    </row>
    <row r="18" spans="1:12" ht="14.25">
      <c r="A18" s="23"/>
      <c r="B18" s="15"/>
      <c r="C18" s="11"/>
      <c r="D18" s="7" t="s">
        <v>30</v>
      </c>
      <c r="E18" s="70" t="s">
        <v>120</v>
      </c>
      <c r="F18" s="80" t="s">
        <v>64</v>
      </c>
      <c r="G18" s="80">
        <v>0.35</v>
      </c>
      <c r="H18" s="80">
        <v>0</v>
      </c>
      <c r="I18" s="80">
        <v>28.21</v>
      </c>
      <c r="J18" s="80">
        <v>107.53147999999999</v>
      </c>
      <c r="K18" s="78" t="s">
        <v>121</v>
      </c>
      <c r="L18" s="41"/>
    </row>
    <row r="19" spans="1:12" ht="14.25">
      <c r="A19" s="23"/>
      <c r="B19" s="15"/>
      <c r="C19" s="11"/>
      <c r="D19" s="7" t="s">
        <v>31</v>
      </c>
      <c r="E19" s="65" t="s">
        <v>41</v>
      </c>
      <c r="F19" s="73">
        <v>30</v>
      </c>
      <c r="G19" s="73">
        <v>2.23</v>
      </c>
      <c r="H19" s="73">
        <v>0.24</v>
      </c>
      <c r="I19" s="73">
        <v>15.23</v>
      </c>
      <c r="J19" s="71">
        <v>72.09</v>
      </c>
      <c r="K19" s="68" t="s">
        <v>46</v>
      </c>
      <c r="L19" s="41"/>
    </row>
    <row r="20" spans="1:12" ht="14.25">
      <c r="A20" s="23"/>
      <c r="B20" s="15"/>
      <c r="C20" s="11"/>
      <c r="D20" s="7" t="s">
        <v>32</v>
      </c>
      <c r="E20" s="76" t="s">
        <v>42</v>
      </c>
      <c r="F20" s="77">
        <v>20</v>
      </c>
      <c r="G20" s="77">
        <v>1.29</v>
      </c>
      <c r="H20" s="77">
        <v>0.24</v>
      </c>
      <c r="I20" s="77">
        <v>8.17</v>
      </c>
      <c r="J20" s="96">
        <v>37.9</v>
      </c>
      <c r="K20" s="69" t="s">
        <v>46</v>
      </c>
      <c r="L20" s="41"/>
    </row>
    <row r="21" spans="1:12" ht="14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25">
      <c r="A23" s="24"/>
      <c r="B23" s="17"/>
      <c r="C23" s="8"/>
      <c r="D23" s="18" t="s">
        <v>33</v>
      </c>
      <c r="E23" s="9"/>
      <c r="F23" s="19">
        <f>SUM(F14:F22)</f>
        <v>290</v>
      </c>
      <c r="G23" s="19">
        <f>SUM(G14:G22)</f>
        <v>29.2</v>
      </c>
      <c r="H23" s="19">
        <f>SUM(H14:H22)</f>
        <v>20.299999999999997</v>
      </c>
      <c r="I23" s="19">
        <f>SUM(I14:I22)</f>
        <v>104.09</v>
      </c>
      <c r="J23" s="19">
        <f>SUM(J14:J22)</f>
        <v>695.13148</v>
      </c>
      <c r="K23" s="25"/>
      <c r="L23" s="19">
        <f>SUM(L14:L22)</f>
        <v>0</v>
      </c>
    </row>
    <row r="24" spans="1:12" ht="15" thickBot="1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340</v>
      </c>
      <c r="G24" s="32">
        <f>G13+G23</f>
        <v>42.6</v>
      </c>
      <c r="H24" s="32">
        <f>H13+H23</f>
        <v>33.269999999999996</v>
      </c>
      <c r="I24" s="32">
        <f>I13+I23</f>
        <v>189.51</v>
      </c>
      <c r="J24" s="32">
        <f>J13+J23</f>
        <v>1199.011128</v>
      </c>
      <c r="K24" s="32"/>
      <c r="L24" s="32">
        <f>L13+L23</f>
        <v>0</v>
      </c>
    </row>
    <row r="25" spans="1:12" ht="15" thickBot="1">
      <c r="A25" s="14">
        <v>1</v>
      </c>
      <c r="B25" s="15">
        <v>2</v>
      </c>
      <c r="C25" s="22" t="s">
        <v>20</v>
      </c>
      <c r="D25" s="5" t="s">
        <v>21</v>
      </c>
      <c r="E25" s="70" t="s">
        <v>122</v>
      </c>
      <c r="F25" s="59">
        <v>70</v>
      </c>
      <c r="G25" s="80">
        <v>9.43</v>
      </c>
      <c r="H25" s="80">
        <v>6.27</v>
      </c>
      <c r="I25" s="80">
        <v>10.72</v>
      </c>
      <c r="J25" s="80">
        <v>137.32617123076923</v>
      </c>
      <c r="K25" s="68" t="s">
        <v>56</v>
      </c>
      <c r="L25" s="39"/>
    </row>
    <row r="26" spans="1:12" ht="14.25">
      <c r="A26" s="14"/>
      <c r="B26" s="15"/>
      <c r="C26" s="11"/>
      <c r="D26" s="50" t="s">
        <v>21</v>
      </c>
      <c r="E26" s="70" t="s">
        <v>123</v>
      </c>
      <c r="F26" s="60" t="str">
        <f>"200/5"</f>
        <v>200/5</v>
      </c>
      <c r="G26" s="80">
        <v>7.31</v>
      </c>
      <c r="H26" s="80">
        <v>11.02</v>
      </c>
      <c r="I26" s="80">
        <v>46.04</v>
      </c>
      <c r="J26" s="80">
        <v>303.6472768</v>
      </c>
      <c r="K26" s="79" t="s">
        <v>57</v>
      </c>
      <c r="L26" s="41"/>
    </row>
    <row r="27" spans="1:12" ht="14.25">
      <c r="A27" s="14"/>
      <c r="B27" s="15"/>
      <c r="C27" s="11"/>
      <c r="D27" s="7" t="s">
        <v>22</v>
      </c>
      <c r="E27" s="70" t="s">
        <v>70</v>
      </c>
      <c r="F27" s="59">
        <v>200</v>
      </c>
      <c r="G27" s="80">
        <v>0.2</v>
      </c>
      <c r="H27" s="80">
        <v>0.05</v>
      </c>
      <c r="I27" s="80">
        <v>14.82</v>
      </c>
      <c r="J27" s="80">
        <v>57.34666</v>
      </c>
      <c r="K27" s="68" t="s">
        <v>58</v>
      </c>
      <c r="L27" s="41"/>
    </row>
    <row r="28" spans="1:12" ht="14.25">
      <c r="A28" s="14"/>
      <c r="B28" s="15"/>
      <c r="C28" s="11"/>
      <c r="D28" s="7" t="s">
        <v>23</v>
      </c>
      <c r="E28" s="70" t="s">
        <v>41</v>
      </c>
      <c r="F28" s="59">
        <v>20</v>
      </c>
      <c r="G28" s="80">
        <v>1.49</v>
      </c>
      <c r="H28" s="80">
        <v>0.16</v>
      </c>
      <c r="I28" s="80">
        <v>10.15</v>
      </c>
      <c r="J28" s="80">
        <v>48.06115999999999</v>
      </c>
      <c r="K28" s="68" t="s">
        <v>46</v>
      </c>
      <c r="L28" s="41"/>
    </row>
    <row r="29" spans="1:12" ht="14.25">
      <c r="A29" s="14"/>
      <c r="B29" s="15"/>
      <c r="C29" s="11"/>
      <c r="D29" s="7" t="s">
        <v>24</v>
      </c>
      <c r="E29" s="97" t="s">
        <v>42</v>
      </c>
      <c r="F29" s="61">
        <v>20</v>
      </c>
      <c r="G29" s="89">
        <v>1.29</v>
      </c>
      <c r="H29" s="89">
        <v>0.24</v>
      </c>
      <c r="I29" s="89">
        <v>8.17</v>
      </c>
      <c r="J29" s="89">
        <v>37.902480000000004</v>
      </c>
      <c r="K29" s="69" t="s">
        <v>46</v>
      </c>
      <c r="L29" s="41"/>
    </row>
    <row r="30" spans="1:12" ht="14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25">
      <c r="A32" s="16"/>
      <c r="B32" s="17"/>
      <c r="C32" s="8"/>
      <c r="D32" s="18" t="s">
        <v>33</v>
      </c>
      <c r="E32" s="9"/>
      <c r="F32" s="19">
        <f>SUM(F25:F31)</f>
        <v>310</v>
      </c>
      <c r="G32" s="19">
        <f>SUM(G25:G31)</f>
        <v>19.719999999999995</v>
      </c>
      <c r="H32" s="19">
        <f>SUM(H25:H31)</f>
        <v>17.74</v>
      </c>
      <c r="I32" s="19">
        <f>SUM(I25:I31)</f>
        <v>89.9</v>
      </c>
      <c r="J32" s="19">
        <f>SUM(J25:J31)</f>
        <v>584.2837480307692</v>
      </c>
      <c r="K32" s="25"/>
      <c r="L32" s="19">
        <f>SUM(L25:L31)</f>
        <v>0</v>
      </c>
    </row>
    <row r="33" spans="1:12" ht="14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25">
      <c r="A34" s="14"/>
      <c r="B34" s="15"/>
      <c r="C34" s="11"/>
      <c r="D34" s="7" t="s">
        <v>27</v>
      </c>
      <c r="E34" s="70" t="s">
        <v>59</v>
      </c>
      <c r="F34" s="60" t="s">
        <v>60</v>
      </c>
      <c r="G34" s="53">
        <v>1.97</v>
      </c>
      <c r="H34" s="53">
        <v>7.09</v>
      </c>
      <c r="I34" s="80">
        <v>14.26</v>
      </c>
      <c r="J34" s="80">
        <v>123.96265</v>
      </c>
      <c r="K34" s="63" t="s">
        <v>65</v>
      </c>
      <c r="L34" s="41"/>
    </row>
    <row r="35" spans="1:12" ht="14.25">
      <c r="A35" s="14"/>
      <c r="B35" s="15"/>
      <c r="C35" s="11"/>
      <c r="D35" s="7" t="s">
        <v>28</v>
      </c>
      <c r="E35" s="70" t="s">
        <v>124</v>
      </c>
      <c r="F35" s="60" t="s">
        <v>61</v>
      </c>
      <c r="G35" s="53">
        <v>14.4</v>
      </c>
      <c r="H35" s="53">
        <v>9.13</v>
      </c>
      <c r="I35" s="80">
        <v>11.62</v>
      </c>
      <c r="J35" s="80">
        <v>175.988351</v>
      </c>
      <c r="K35" s="63" t="s">
        <v>66</v>
      </c>
      <c r="L35" s="41"/>
    </row>
    <row r="36" spans="1:12" ht="14.25">
      <c r="A36" s="14"/>
      <c r="B36" s="15"/>
      <c r="C36" s="11"/>
      <c r="D36" s="7" t="s">
        <v>29</v>
      </c>
      <c r="E36" s="70" t="s">
        <v>69</v>
      </c>
      <c r="F36" s="59">
        <v>150</v>
      </c>
      <c r="G36" s="52">
        <v>5.51</v>
      </c>
      <c r="H36" s="52">
        <v>4.89</v>
      </c>
      <c r="I36" s="80">
        <v>23.4</v>
      </c>
      <c r="J36" s="80">
        <v>153.0449634</v>
      </c>
      <c r="K36" s="55" t="s">
        <v>67</v>
      </c>
      <c r="L36" s="41"/>
    </row>
    <row r="37" spans="1:12" ht="14.25">
      <c r="A37" s="14"/>
      <c r="B37" s="15"/>
      <c r="C37" s="11"/>
      <c r="D37" s="7" t="s">
        <v>30</v>
      </c>
      <c r="E37" s="74" t="s">
        <v>63</v>
      </c>
      <c r="F37" s="62" t="s">
        <v>64</v>
      </c>
      <c r="G37" s="57">
        <v>0.22</v>
      </c>
      <c r="H37" s="57">
        <v>0</v>
      </c>
      <c r="I37" s="71">
        <v>25.11</v>
      </c>
      <c r="J37" s="71">
        <v>96.32</v>
      </c>
      <c r="K37" s="58" t="s">
        <v>54</v>
      </c>
      <c r="L37" s="41"/>
    </row>
    <row r="38" spans="1:12" ht="14.25">
      <c r="A38" s="14"/>
      <c r="B38" s="15"/>
      <c r="C38" s="11"/>
      <c r="D38" s="7" t="s">
        <v>31</v>
      </c>
      <c r="E38" s="65" t="s">
        <v>41</v>
      </c>
      <c r="F38" s="59">
        <v>30</v>
      </c>
      <c r="G38" s="52">
        <v>2.23</v>
      </c>
      <c r="H38" s="52">
        <v>0.24</v>
      </c>
      <c r="I38" s="73">
        <v>20.31</v>
      </c>
      <c r="J38" s="71">
        <v>96.12</v>
      </c>
      <c r="K38" s="55" t="s">
        <v>46</v>
      </c>
      <c r="L38" s="41"/>
    </row>
    <row r="39" spans="1:12" ht="14.25">
      <c r="A39" s="14"/>
      <c r="B39" s="15"/>
      <c r="C39" s="11"/>
      <c r="D39" s="7" t="s">
        <v>32</v>
      </c>
      <c r="E39" s="76" t="s">
        <v>42</v>
      </c>
      <c r="F39" s="61">
        <v>20</v>
      </c>
      <c r="G39" s="54">
        <v>1.29</v>
      </c>
      <c r="H39" s="54">
        <v>0.24</v>
      </c>
      <c r="I39" s="77">
        <v>8.17</v>
      </c>
      <c r="J39" s="96">
        <v>37.9</v>
      </c>
      <c r="K39" s="56" t="s">
        <v>46</v>
      </c>
      <c r="L39" s="41"/>
    </row>
    <row r="40" spans="1:12" ht="14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25">
      <c r="A42" s="16"/>
      <c r="B42" s="17"/>
      <c r="C42" s="8"/>
      <c r="D42" s="18" t="s">
        <v>33</v>
      </c>
      <c r="E42" s="9"/>
      <c r="F42" s="19">
        <f>SUM(F33:F41)</f>
        <v>200</v>
      </c>
      <c r="G42" s="19">
        <f>SUM(G33:G41)</f>
        <v>25.62</v>
      </c>
      <c r="H42" s="19">
        <f>SUM(H33:H41)</f>
        <v>21.589999999999996</v>
      </c>
      <c r="I42" s="19">
        <f>SUM(I33:I41)</f>
        <v>102.87</v>
      </c>
      <c r="J42" s="19">
        <f>SUM(J33:J41)</f>
        <v>683.3359644</v>
      </c>
      <c r="K42" s="25"/>
      <c r="L42" s="19">
        <f>SUM(L33:L41)</f>
        <v>0</v>
      </c>
    </row>
    <row r="43" spans="1:12" ht="15.75" customHeight="1" thickBot="1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510</v>
      </c>
      <c r="G43" s="32">
        <f>G32+G42</f>
        <v>45.339999999999996</v>
      </c>
      <c r="H43" s="32">
        <f>H32+H42</f>
        <v>39.33</v>
      </c>
      <c r="I43" s="32">
        <f>I32+I42</f>
        <v>192.77</v>
      </c>
      <c r="J43" s="32">
        <f>J32+J42</f>
        <v>1267.6197124307691</v>
      </c>
      <c r="K43" s="32"/>
      <c r="L43" s="32">
        <f>L32+L42</f>
        <v>0</v>
      </c>
    </row>
    <row r="44" spans="1:12" ht="15" thickBot="1">
      <c r="A44" s="20">
        <v>1</v>
      </c>
      <c r="B44" s="21">
        <v>3</v>
      </c>
      <c r="C44" s="22" t="s">
        <v>20</v>
      </c>
      <c r="D44" s="5" t="s">
        <v>21</v>
      </c>
      <c r="E44" s="81" t="s">
        <v>82</v>
      </c>
      <c r="F44" s="80" t="str">
        <f>"10/25"</f>
        <v>10/25</v>
      </c>
      <c r="G44" s="80">
        <v>4.46</v>
      </c>
      <c r="H44" s="80">
        <v>3.34</v>
      </c>
      <c r="I44" s="80">
        <v>13.06</v>
      </c>
      <c r="J44" s="80">
        <v>100.39119999999998</v>
      </c>
      <c r="K44" s="68" t="s">
        <v>76</v>
      </c>
      <c r="L44" s="39"/>
    </row>
    <row r="45" spans="1:12" ht="15" thickBot="1">
      <c r="A45" s="23"/>
      <c r="B45" s="15"/>
      <c r="C45" s="11"/>
      <c r="D45" s="50" t="s">
        <v>21</v>
      </c>
      <c r="E45" s="65" t="s">
        <v>68</v>
      </c>
      <c r="F45" s="73">
        <v>90</v>
      </c>
      <c r="G45" s="73">
        <v>2.55</v>
      </c>
      <c r="H45" s="73">
        <v>10.17</v>
      </c>
      <c r="I45" s="73">
        <v>14.17</v>
      </c>
      <c r="J45" s="73">
        <v>155.02</v>
      </c>
      <c r="K45" s="68" t="s">
        <v>72</v>
      </c>
      <c r="L45" s="41"/>
    </row>
    <row r="46" spans="1:12" ht="14.25">
      <c r="A46" s="23"/>
      <c r="B46" s="15"/>
      <c r="C46" s="11"/>
      <c r="D46" s="50" t="s">
        <v>21</v>
      </c>
      <c r="E46" s="65" t="s">
        <v>69</v>
      </c>
      <c r="F46" s="73">
        <v>150</v>
      </c>
      <c r="G46" s="73">
        <v>3.21</v>
      </c>
      <c r="H46" s="73">
        <v>5.33</v>
      </c>
      <c r="I46" s="73">
        <v>23.4</v>
      </c>
      <c r="J46" s="73">
        <v>153.04</v>
      </c>
      <c r="K46" s="68" t="s">
        <v>73</v>
      </c>
      <c r="L46" s="41"/>
    </row>
    <row r="47" spans="1:12" ht="14.25">
      <c r="A47" s="23"/>
      <c r="B47" s="15"/>
      <c r="C47" s="11"/>
      <c r="D47" s="7" t="s">
        <v>30</v>
      </c>
      <c r="E47" s="65" t="s">
        <v>40</v>
      </c>
      <c r="F47" s="73" t="s">
        <v>43</v>
      </c>
      <c r="G47" s="80">
        <v>0.26</v>
      </c>
      <c r="H47" s="80">
        <v>0.06</v>
      </c>
      <c r="I47" s="80">
        <v>12.23</v>
      </c>
      <c r="J47" s="80">
        <v>48.73520400000001</v>
      </c>
      <c r="K47" s="68" t="s">
        <v>45</v>
      </c>
      <c r="L47" s="41"/>
    </row>
    <row r="48" spans="1:12" ht="14.25">
      <c r="A48" s="23"/>
      <c r="B48" s="15"/>
      <c r="C48" s="11"/>
      <c r="D48" s="7" t="s">
        <v>31</v>
      </c>
      <c r="E48" s="81" t="s">
        <v>41</v>
      </c>
      <c r="F48" s="80" t="str">
        <f>"20"</f>
        <v>20</v>
      </c>
      <c r="G48" s="80">
        <v>1.49</v>
      </c>
      <c r="H48" s="80">
        <v>0.16</v>
      </c>
      <c r="I48" s="80">
        <v>10.15</v>
      </c>
      <c r="J48" s="80">
        <v>48.06115999999999</v>
      </c>
      <c r="K48" s="68" t="s">
        <v>46</v>
      </c>
      <c r="L48" s="41"/>
    </row>
    <row r="49" spans="1:12" ht="14.25">
      <c r="A49" s="23"/>
      <c r="B49" s="15"/>
      <c r="C49" s="11"/>
      <c r="D49" s="7" t="s">
        <v>32</v>
      </c>
      <c r="E49" s="88" t="s">
        <v>42</v>
      </c>
      <c r="F49" s="89" t="str">
        <f>"20"</f>
        <v>20</v>
      </c>
      <c r="G49" s="89">
        <v>1.29</v>
      </c>
      <c r="H49" s="89">
        <v>0.24</v>
      </c>
      <c r="I49" s="89">
        <v>8.17</v>
      </c>
      <c r="J49" s="89">
        <v>37.902480000000004</v>
      </c>
      <c r="K49" s="69" t="s">
        <v>46</v>
      </c>
      <c r="L49" s="41"/>
    </row>
    <row r="50" spans="1:12" ht="14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>SUM(G44:G50)</f>
        <v>13.259999999999998</v>
      </c>
      <c r="H51" s="19">
        <f>SUM(H44:H50)</f>
        <v>19.299999999999997</v>
      </c>
      <c r="I51" s="19">
        <f>SUM(I44:I50)</f>
        <v>81.18</v>
      </c>
      <c r="J51" s="19">
        <f>SUM(J44:J50)</f>
        <v>543.150044</v>
      </c>
      <c r="K51" s="25"/>
      <c r="L51" s="19">
        <f>SUM(L44:L50)</f>
        <v>0</v>
      </c>
    </row>
    <row r="52" spans="1:12" ht="14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25">
      <c r="A53" s="23"/>
      <c r="B53" s="15"/>
      <c r="C53" s="11"/>
      <c r="D53" s="7" t="s">
        <v>27</v>
      </c>
      <c r="E53" s="70" t="s">
        <v>77</v>
      </c>
      <c r="F53" s="80" t="s">
        <v>60</v>
      </c>
      <c r="G53" s="80">
        <v>2.01</v>
      </c>
      <c r="H53" s="80">
        <v>7.05</v>
      </c>
      <c r="I53" s="80">
        <v>11.08</v>
      </c>
      <c r="J53" s="80">
        <v>112.4558967</v>
      </c>
      <c r="K53" s="78" t="s">
        <v>79</v>
      </c>
      <c r="L53" s="41"/>
    </row>
    <row r="54" spans="1:12" ht="33">
      <c r="A54" s="23"/>
      <c r="B54" s="15"/>
      <c r="C54" s="11"/>
      <c r="D54" s="7" t="s">
        <v>28</v>
      </c>
      <c r="E54" s="70" t="s">
        <v>125</v>
      </c>
      <c r="F54" s="98" t="s">
        <v>126</v>
      </c>
      <c r="G54" s="80">
        <v>0.88</v>
      </c>
      <c r="H54" s="80">
        <v>4.35</v>
      </c>
      <c r="I54" s="80">
        <v>10.48</v>
      </c>
      <c r="J54" s="80">
        <v>79.77</v>
      </c>
      <c r="K54" s="99" t="s">
        <v>128</v>
      </c>
      <c r="L54" s="41"/>
    </row>
    <row r="55" spans="1:12" ht="14.25">
      <c r="A55" s="23"/>
      <c r="B55" s="15"/>
      <c r="C55" s="11"/>
      <c r="D55" s="7" t="s">
        <v>29</v>
      </c>
      <c r="E55" s="70" t="s">
        <v>127</v>
      </c>
      <c r="F55" s="80" t="s">
        <v>94</v>
      </c>
      <c r="G55" s="80">
        <v>3.64</v>
      </c>
      <c r="H55" s="80">
        <v>4.38</v>
      </c>
      <c r="I55" s="80">
        <v>36.02</v>
      </c>
      <c r="J55" s="80">
        <v>197.24</v>
      </c>
      <c r="K55" s="78" t="s">
        <v>129</v>
      </c>
      <c r="L55" s="41"/>
    </row>
    <row r="56" spans="1:12" ht="14.25">
      <c r="A56" s="23"/>
      <c r="B56" s="15"/>
      <c r="C56" s="11"/>
      <c r="D56" s="7" t="s">
        <v>30</v>
      </c>
      <c r="E56" s="81" t="s">
        <v>78</v>
      </c>
      <c r="F56" s="80" t="str">
        <f>"200"</f>
        <v>200</v>
      </c>
      <c r="G56" s="80">
        <v>1.02</v>
      </c>
      <c r="H56" s="80">
        <v>0.06</v>
      </c>
      <c r="I56" s="80">
        <v>28.19</v>
      </c>
      <c r="J56" s="80">
        <v>106.45348</v>
      </c>
      <c r="K56" s="81" t="s">
        <v>80</v>
      </c>
      <c r="L56" s="41"/>
    </row>
    <row r="57" spans="1:12" ht="14.25">
      <c r="A57" s="23"/>
      <c r="B57" s="15"/>
      <c r="C57" s="11"/>
      <c r="D57" s="7" t="s">
        <v>31</v>
      </c>
      <c r="E57" s="65" t="s">
        <v>41</v>
      </c>
      <c r="F57" s="73">
        <v>30</v>
      </c>
      <c r="G57" s="73">
        <v>2.23</v>
      </c>
      <c r="H57" s="73">
        <v>0.24</v>
      </c>
      <c r="I57" s="73">
        <v>15.23</v>
      </c>
      <c r="J57" s="71">
        <v>72.09</v>
      </c>
      <c r="K57" s="68" t="s">
        <v>46</v>
      </c>
      <c r="L57" s="41"/>
    </row>
    <row r="58" spans="1:12" ht="14.25">
      <c r="A58" s="23"/>
      <c r="B58" s="15"/>
      <c r="C58" s="11"/>
      <c r="D58" s="7" t="s">
        <v>32</v>
      </c>
      <c r="E58" s="76" t="s">
        <v>42</v>
      </c>
      <c r="F58" s="77">
        <v>20</v>
      </c>
      <c r="G58" s="77">
        <v>1.29</v>
      </c>
      <c r="H58" s="77">
        <v>0.24</v>
      </c>
      <c r="I58" s="77">
        <v>8.17</v>
      </c>
      <c r="J58" s="96">
        <v>37.9</v>
      </c>
      <c r="K58" s="69" t="s">
        <v>46</v>
      </c>
      <c r="L58" s="41"/>
    </row>
    <row r="59" spans="1:12" ht="14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25">
      <c r="A61" s="24"/>
      <c r="B61" s="17"/>
      <c r="C61" s="8"/>
      <c r="D61" s="18" t="s">
        <v>33</v>
      </c>
      <c r="E61" s="9"/>
      <c r="F61" s="19">
        <f>SUM(F52:F60)</f>
        <v>50</v>
      </c>
      <c r="G61" s="19">
        <f>SUM(G52:G60)</f>
        <v>11.07</v>
      </c>
      <c r="H61" s="19">
        <f>SUM(H52:H60)</f>
        <v>16.319999999999997</v>
      </c>
      <c r="I61" s="19">
        <f>SUM(I52:I60)</f>
        <v>109.17000000000002</v>
      </c>
      <c r="J61" s="19">
        <f>SUM(J52:J60)</f>
        <v>605.9093767</v>
      </c>
      <c r="K61" s="25"/>
      <c r="L61" s="19">
        <f>SUM(L52:L60)</f>
        <v>0</v>
      </c>
    </row>
    <row r="62" spans="1:12" ht="15.75" customHeight="1" thickBot="1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290</v>
      </c>
      <c r="G62" s="32">
        <f>G51+G61</f>
        <v>24.33</v>
      </c>
      <c r="H62" s="32">
        <f>H51+H61</f>
        <v>35.61999999999999</v>
      </c>
      <c r="I62" s="32">
        <f>I51+I61</f>
        <v>190.35000000000002</v>
      </c>
      <c r="J62" s="32">
        <f>J51+J61</f>
        <v>1149.0594207</v>
      </c>
      <c r="K62" s="32"/>
      <c r="L62" s="32">
        <f>L51+L61</f>
        <v>0</v>
      </c>
    </row>
    <row r="63" spans="1:12" ht="14.25">
      <c r="A63" s="20">
        <v>1</v>
      </c>
      <c r="B63" s="21">
        <v>4</v>
      </c>
      <c r="C63" s="22" t="s">
        <v>20</v>
      </c>
      <c r="D63" s="5" t="s">
        <v>21</v>
      </c>
      <c r="E63" s="65" t="s">
        <v>130</v>
      </c>
      <c r="F63" s="73" t="s">
        <v>60</v>
      </c>
      <c r="G63" s="73">
        <v>8.62</v>
      </c>
      <c r="H63" s="73">
        <v>10.6</v>
      </c>
      <c r="I63" s="73">
        <v>44.58</v>
      </c>
      <c r="J63" s="71">
        <v>301.97</v>
      </c>
      <c r="K63" s="68" t="s">
        <v>57</v>
      </c>
      <c r="L63" s="39"/>
    </row>
    <row r="64" spans="1:12" ht="14.25">
      <c r="A64" s="23"/>
      <c r="B64" s="15"/>
      <c r="C64" s="11"/>
      <c r="D64" s="7" t="s">
        <v>22</v>
      </c>
      <c r="E64" s="81" t="s">
        <v>70</v>
      </c>
      <c r="F64" s="80" t="str">
        <f>"200/15"</f>
        <v>200/15</v>
      </c>
      <c r="G64" s="80">
        <v>0.2</v>
      </c>
      <c r="H64" s="80">
        <v>0.05</v>
      </c>
      <c r="I64" s="80">
        <v>14.82</v>
      </c>
      <c r="J64" s="80">
        <v>57.34666</v>
      </c>
      <c r="K64" s="68" t="s">
        <v>58</v>
      </c>
      <c r="L64" s="41"/>
    </row>
    <row r="65" spans="1:12" ht="14.25">
      <c r="A65" s="23"/>
      <c r="B65" s="15"/>
      <c r="C65" s="11"/>
      <c r="D65" s="1" t="s">
        <v>26</v>
      </c>
      <c r="E65" s="100" t="s">
        <v>111</v>
      </c>
      <c r="F65" s="101" t="s">
        <v>131</v>
      </c>
      <c r="G65" s="102">
        <v>3.08</v>
      </c>
      <c r="H65" s="102">
        <v>1.52</v>
      </c>
      <c r="I65" s="102">
        <v>30.39</v>
      </c>
      <c r="J65" s="102">
        <v>144.66</v>
      </c>
      <c r="K65" s="85" t="s">
        <v>84</v>
      </c>
      <c r="L65" s="41"/>
    </row>
    <row r="66" spans="1:12" ht="14.25">
      <c r="A66" s="23"/>
      <c r="B66" s="15"/>
      <c r="C66" s="11"/>
      <c r="D66" s="7" t="s">
        <v>23</v>
      </c>
      <c r="E66" s="86" t="s">
        <v>41</v>
      </c>
      <c r="F66" s="103" t="str">
        <f>"20"</f>
        <v>20</v>
      </c>
      <c r="G66" s="103">
        <v>1.49</v>
      </c>
      <c r="H66" s="103">
        <v>0.16</v>
      </c>
      <c r="I66" s="103">
        <v>10.15</v>
      </c>
      <c r="J66" s="103">
        <v>48.06115999999999</v>
      </c>
      <c r="K66" s="68" t="s">
        <v>46</v>
      </c>
      <c r="L66" s="41"/>
    </row>
    <row r="67" spans="1:12" ht="14.25">
      <c r="A67" s="23"/>
      <c r="B67" s="15"/>
      <c r="C67" s="11"/>
      <c r="D67" s="7" t="s">
        <v>23</v>
      </c>
      <c r="E67" s="65" t="s">
        <v>42</v>
      </c>
      <c r="F67" s="73">
        <v>20</v>
      </c>
      <c r="G67" s="73">
        <v>1.29</v>
      </c>
      <c r="H67" s="73">
        <v>0.24</v>
      </c>
      <c r="I67" s="73">
        <v>8.17</v>
      </c>
      <c r="J67" s="71">
        <v>37.9</v>
      </c>
      <c r="K67" s="68" t="s">
        <v>46</v>
      </c>
      <c r="L67" s="41"/>
    </row>
    <row r="68" spans="1:12" ht="14.25">
      <c r="A68" s="23"/>
      <c r="B68" s="15"/>
      <c r="C68" s="11"/>
      <c r="D68" s="64"/>
      <c r="E68" s="49"/>
      <c r="F68" s="51"/>
      <c r="G68" s="54"/>
      <c r="H68" s="54"/>
      <c r="I68" s="54"/>
      <c r="J68" s="54"/>
      <c r="K68" s="69"/>
      <c r="L68" s="41"/>
    </row>
    <row r="69" spans="1:12" ht="14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25">
      <c r="A70" s="24"/>
      <c r="B70" s="17"/>
      <c r="C70" s="8"/>
      <c r="D70" s="18" t="s">
        <v>33</v>
      </c>
      <c r="E70" s="9"/>
      <c r="F70" s="19">
        <f>SUM(F63:F69)</f>
        <v>20</v>
      </c>
      <c r="G70" s="19">
        <f>SUM(G63:G69)</f>
        <v>14.68</v>
      </c>
      <c r="H70" s="19">
        <f>SUM(H63:H69)</f>
        <v>12.57</v>
      </c>
      <c r="I70" s="19">
        <f>SUM(I63:I69)</f>
        <v>108.11</v>
      </c>
      <c r="J70" s="19">
        <f>SUM(J63:J69)</f>
        <v>589.93782</v>
      </c>
      <c r="K70" s="25"/>
      <c r="L70" s="19">
        <f>SUM(L63:L69)</f>
        <v>0</v>
      </c>
    </row>
    <row r="71" spans="1:12" ht="14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25">
      <c r="A72" s="23"/>
      <c r="B72" s="15"/>
      <c r="C72" s="11"/>
      <c r="D72" s="7" t="s">
        <v>27</v>
      </c>
      <c r="E72" s="70" t="s">
        <v>85</v>
      </c>
      <c r="F72" s="71" t="s">
        <v>60</v>
      </c>
      <c r="G72" s="80">
        <v>2.38</v>
      </c>
      <c r="H72" s="80">
        <v>5.8</v>
      </c>
      <c r="I72" s="80">
        <v>17.47</v>
      </c>
      <c r="J72" s="80">
        <v>129.994611</v>
      </c>
      <c r="K72" s="78" t="s">
        <v>89</v>
      </c>
      <c r="L72" s="41"/>
    </row>
    <row r="73" spans="1:12" ht="14.25">
      <c r="A73" s="23"/>
      <c r="B73" s="15"/>
      <c r="C73" s="11"/>
      <c r="D73" s="7" t="s">
        <v>28</v>
      </c>
      <c r="E73" s="65" t="s">
        <v>86</v>
      </c>
      <c r="F73" s="73" t="s">
        <v>87</v>
      </c>
      <c r="G73" s="73">
        <v>17.14</v>
      </c>
      <c r="H73" s="73">
        <v>17.97</v>
      </c>
      <c r="I73" s="73">
        <v>37.59</v>
      </c>
      <c r="J73" s="71">
        <v>377.76</v>
      </c>
      <c r="K73" s="68" t="s">
        <v>90</v>
      </c>
      <c r="L73" s="41"/>
    </row>
    <row r="74" spans="1:12" ht="14.25">
      <c r="A74" s="23"/>
      <c r="B74" s="15"/>
      <c r="C74" s="11"/>
      <c r="D74" s="7" t="s">
        <v>30</v>
      </c>
      <c r="E74" s="74" t="s">
        <v>88</v>
      </c>
      <c r="F74" s="75">
        <v>200</v>
      </c>
      <c r="G74" s="75">
        <v>0.3</v>
      </c>
      <c r="H74" s="75">
        <v>1.56</v>
      </c>
      <c r="I74" s="75">
        <v>19.79</v>
      </c>
      <c r="J74" s="71">
        <v>88.69</v>
      </c>
      <c r="K74" s="79" t="s">
        <v>91</v>
      </c>
      <c r="L74" s="41"/>
    </row>
    <row r="75" spans="1:12" ht="14.25">
      <c r="A75" s="23"/>
      <c r="B75" s="15"/>
      <c r="C75" s="11"/>
      <c r="D75" s="7" t="s">
        <v>31</v>
      </c>
      <c r="E75" s="65" t="s">
        <v>41</v>
      </c>
      <c r="F75" s="73">
        <v>40</v>
      </c>
      <c r="G75" s="73">
        <v>2.98</v>
      </c>
      <c r="H75" s="73">
        <v>0.31</v>
      </c>
      <c r="I75" s="73">
        <v>20.31</v>
      </c>
      <c r="J75" s="71">
        <v>96.12</v>
      </c>
      <c r="K75" s="68" t="s">
        <v>46</v>
      </c>
      <c r="L75" s="41"/>
    </row>
    <row r="76" spans="1:12" ht="14.25">
      <c r="A76" s="23"/>
      <c r="B76" s="15"/>
      <c r="C76" s="11"/>
      <c r="D76" s="7" t="s">
        <v>32</v>
      </c>
      <c r="E76" s="76" t="s">
        <v>42</v>
      </c>
      <c r="F76" s="77">
        <v>30</v>
      </c>
      <c r="G76" s="77">
        <v>1.94</v>
      </c>
      <c r="H76" s="77">
        <v>0.35</v>
      </c>
      <c r="I76" s="77">
        <v>12.26</v>
      </c>
      <c r="J76" s="96">
        <v>56.85</v>
      </c>
      <c r="K76" s="69" t="s">
        <v>46</v>
      </c>
      <c r="L76" s="41"/>
    </row>
    <row r="77" spans="1:12" ht="14.25">
      <c r="A77" s="23"/>
      <c r="B77" s="15"/>
      <c r="C77" s="11"/>
      <c r="D77" s="7"/>
      <c r="E77" s="40"/>
      <c r="F77" s="41"/>
      <c r="G77" s="41"/>
      <c r="H77" s="41"/>
      <c r="I77" s="41"/>
      <c r="J77" s="41"/>
      <c r="K77" s="42"/>
      <c r="L77" s="41"/>
    </row>
    <row r="78" spans="1:12" ht="14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25">
      <c r="A80" s="24"/>
      <c r="B80" s="17"/>
      <c r="C80" s="8"/>
      <c r="D80" s="18" t="s">
        <v>33</v>
      </c>
      <c r="E80" s="9"/>
      <c r="F80" s="19">
        <f>SUM(F71:F79)</f>
        <v>270</v>
      </c>
      <c r="G80" s="19">
        <f>SUM(G71:G79)</f>
        <v>24.740000000000002</v>
      </c>
      <c r="H80" s="19">
        <f>SUM(H71:H79)</f>
        <v>25.99</v>
      </c>
      <c r="I80" s="19">
        <f>SUM(I71:I79)</f>
        <v>107.42</v>
      </c>
      <c r="J80" s="19">
        <f>SUM(J71:J79)</f>
        <v>749.4146109999999</v>
      </c>
      <c r="K80" s="25"/>
      <c r="L80" s="19">
        <f>SUM(L71:L79)</f>
        <v>0</v>
      </c>
    </row>
    <row r="81" spans="1:12" ht="15.75" customHeight="1" thickBot="1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290</v>
      </c>
      <c r="G81" s="32">
        <f>G70+G80</f>
        <v>39.42</v>
      </c>
      <c r="H81" s="32">
        <f>H70+H80</f>
        <v>38.56</v>
      </c>
      <c r="I81" s="32">
        <f>I70+I80</f>
        <v>215.53</v>
      </c>
      <c r="J81" s="32">
        <f>J70+J80</f>
        <v>1339.3524309999998</v>
      </c>
      <c r="K81" s="32"/>
      <c r="L81" s="32">
        <f>L70+L80</f>
        <v>0</v>
      </c>
    </row>
    <row r="82" spans="1:12" ht="15" thickBot="1">
      <c r="A82" s="20">
        <v>1</v>
      </c>
      <c r="B82" s="21">
        <v>5</v>
      </c>
      <c r="C82" s="22" t="s">
        <v>20</v>
      </c>
      <c r="D82" s="5" t="s">
        <v>26</v>
      </c>
      <c r="E82" s="70" t="s">
        <v>82</v>
      </c>
      <c r="F82" s="80" t="s">
        <v>107</v>
      </c>
      <c r="G82" s="80">
        <v>4.46</v>
      </c>
      <c r="H82" s="80">
        <v>3.34</v>
      </c>
      <c r="I82" s="80">
        <v>13.06</v>
      </c>
      <c r="J82" s="80">
        <v>100.39119999999998</v>
      </c>
      <c r="K82" s="79" t="s">
        <v>44</v>
      </c>
      <c r="L82" s="39"/>
    </row>
    <row r="83" spans="1:12" ht="15" thickBot="1">
      <c r="A83" s="23"/>
      <c r="B83" s="15"/>
      <c r="C83" s="11"/>
      <c r="D83" s="5" t="s">
        <v>21</v>
      </c>
      <c r="E83" s="70" t="s">
        <v>132</v>
      </c>
      <c r="F83" s="80" t="s">
        <v>110</v>
      </c>
      <c r="G83" s="80">
        <v>8.4</v>
      </c>
      <c r="H83" s="80">
        <v>6.55</v>
      </c>
      <c r="I83" s="80">
        <v>10.55</v>
      </c>
      <c r="J83" s="80">
        <v>134.50559878</v>
      </c>
      <c r="K83" s="68" t="s">
        <v>135</v>
      </c>
      <c r="L83" s="41"/>
    </row>
    <row r="84" spans="1:12" ht="14.25">
      <c r="A84" s="23"/>
      <c r="B84" s="15"/>
      <c r="C84" s="11"/>
      <c r="D84" s="5" t="s">
        <v>21</v>
      </c>
      <c r="E84" s="82" t="s">
        <v>62</v>
      </c>
      <c r="F84" s="104">
        <v>150</v>
      </c>
      <c r="G84" s="104">
        <v>5.51</v>
      </c>
      <c r="H84" s="104">
        <v>4.89</v>
      </c>
      <c r="I84" s="104">
        <v>36.65</v>
      </c>
      <c r="J84" s="105">
        <v>212.18</v>
      </c>
      <c r="K84" s="68" t="s">
        <v>67</v>
      </c>
      <c r="L84" s="41"/>
    </row>
    <row r="85" spans="1:12" ht="14.25">
      <c r="A85" s="23"/>
      <c r="B85" s="15"/>
      <c r="C85" s="11"/>
      <c r="D85" s="7" t="s">
        <v>22</v>
      </c>
      <c r="E85" s="70" t="s">
        <v>70</v>
      </c>
      <c r="F85" s="80" t="s">
        <v>71</v>
      </c>
      <c r="G85" s="80">
        <v>0.2</v>
      </c>
      <c r="H85" s="80">
        <v>0.05</v>
      </c>
      <c r="I85" s="80">
        <v>14.82</v>
      </c>
      <c r="J85" s="80">
        <v>57.34666</v>
      </c>
      <c r="K85" s="68" t="s">
        <v>58</v>
      </c>
      <c r="L85" s="41"/>
    </row>
    <row r="86" spans="1:12" ht="14.25">
      <c r="A86" s="23"/>
      <c r="B86" s="15"/>
      <c r="C86" s="11"/>
      <c r="D86" s="7" t="s">
        <v>31</v>
      </c>
      <c r="E86" s="70" t="s">
        <v>41</v>
      </c>
      <c r="F86" s="80" t="s">
        <v>106</v>
      </c>
      <c r="G86" s="80">
        <v>2.23</v>
      </c>
      <c r="H86" s="80">
        <v>0.24</v>
      </c>
      <c r="I86" s="80">
        <v>15.23</v>
      </c>
      <c r="J86" s="80">
        <v>72.09174</v>
      </c>
      <c r="K86" s="68" t="s">
        <v>46</v>
      </c>
      <c r="L86" s="41"/>
    </row>
    <row r="87" spans="1:12" ht="14.25">
      <c r="A87" s="23"/>
      <c r="B87" s="15"/>
      <c r="C87" s="11"/>
      <c r="D87" s="7" t="s">
        <v>32</v>
      </c>
      <c r="E87" s="76" t="s">
        <v>42</v>
      </c>
      <c r="F87" s="77">
        <v>20</v>
      </c>
      <c r="G87" s="77">
        <v>1.29</v>
      </c>
      <c r="H87" s="77">
        <v>0.24</v>
      </c>
      <c r="I87" s="77">
        <v>8.17</v>
      </c>
      <c r="J87" s="96">
        <v>37.9</v>
      </c>
      <c r="K87" s="69" t="s">
        <v>46</v>
      </c>
      <c r="L87" s="41"/>
    </row>
    <row r="88" spans="1:12" ht="14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25">
      <c r="A89" s="24"/>
      <c r="B89" s="17"/>
      <c r="C89" s="8"/>
      <c r="D89" s="18" t="s">
        <v>33</v>
      </c>
      <c r="E89" s="9"/>
      <c r="F89" s="19">
        <f>SUM(F82:F88)</f>
        <v>170</v>
      </c>
      <c r="G89" s="19">
        <f>SUM(G82:G88)</f>
        <v>22.089999999999996</v>
      </c>
      <c r="H89" s="19">
        <f>SUM(H82:H88)</f>
        <v>15.310000000000002</v>
      </c>
      <c r="I89" s="19">
        <f>SUM(I82:I88)</f>
        <v>98.48</v>
      </c>
      <c r="J89" s="19">
        <f>SUM(J82:J88)</f>
        <v>614.41519878</v>
      </c>
      <c r="K89" s="25"/>
      <c r="L89" s="19">
        <f>SUM(L82:L88)</f>
        <v>0</v>
      </c>
    </row>
    <row r="90" spans="1:12" ht="14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25">
      <c r="A91" s="23"/>
      <c r="B91" s="15"/>
      <c r="C91" s="11"/>
      <c r="D91" s="7" t="s">
        <v>27</v>
      </c>
      <c r="E91" s="70" t="s">
        <v>133</v>
      </c>
      <c r="F91" s="80" t="s">
        <v>60</v>
      </c>
      <c r="G91" s="80">
        <v>2.66</v>
      </c>
      <c r="H91" s="80">
        <v>7.34</v>
      </c>
      <c r="I91" s="80">
        <v>15.5</v>
      </c>
      <c r="J91" s="80">
        <v>136.08574000000002</v>
      </c>
      <c r="K91" s="78" t="s">
        <v>136</v>
      </c>
      <c r="L91" s="41"/>
    </row>
    <row r="92" spans="1:12" ht="14.25">
      <c r="A92" s="23"/>
      <c r="B92" s="15"/>
      <c r="C92" s="11"/>
      <c r="D92" s="7" t="s">
        <v>28</v>
      </c>
      <c r="E92" s="70" t="s">
        <v>134</v>
      </c>
      <c r="F92" s="80" t="s">
        <v>110</v>
      </c>
      <c r="G92" s="80">
        <v>15.02</v>
      </c>
      <c r="H92" s="80">
        <v>9.73</v>
      </c>
      <c r="I92" s="80">
        <v>6.88</v>
      </c>
      <c r="J92" s="80">
        <v>171.10375464000003</v>
      </c>
      <c r="K92" s="81" t="s">
        <v>137</v>
      </c>
      <c r="L92" s="41"/>
    </row>
    <row r="93" spans="1:12" ht="14.25">
      <c r="A93" s="23"/>
      <c r="B93" s="15"/>
      <c r="C93" s="11"/>
      <c r="D93" s="7" t="s">
        <v>29</v>
      </c>
      <c r="E93" s="82" t="s">
        <v>62</v>
      </c>
      <c r="F93" s="104">
        <v>150</v>
      </c>
      <c r="G93" s="104">
        <v>5.51</v>
      </c>
      <c r="H93" s="104">
        <v>4.89</v>
      </c>
      <c r="I93" s="104">
        <v>36.65</v>
      </c>
      <c r="J93" s="105">
        <v>212.18</v>
      </c>
      <c r="K93" s="68" t="s">
        <v>67</v>
      </c>
      <c r="L93" s="41"/>
    </row>
    <row r="94" spans="1:12" ht="14.25">
      <c r="A94" s="23"/>
      <c r="B94" s="15"/>
      <c r="C94" s="11"/>
      <c r="D94" s="7" t="s">
        <v>30</v>
      </c>
      <c r="E94" s="70" t="s">
        <v>96</v>
      </c>
      <c r="F94" s="80" t="s">
        <v>64</v>
      </c>
      <c r="G94" s="80">
        <v>0.47</v>
      </c>
      <c r="H94" s="80">
        <v>2.61</v>
      </c>
      <c r="I94" s="80">
        <v>17.29</v>
      </c>
      <c r="J94" s="80">
        <v>88.237632</v>
      </c>
      <c r="K94" s="78" t="s">
        <v>54</v>
      </c>
      <c r="L94" s="41"/>
    </row>
    <row r="95" spans="1:12" ht="14.25">
      <c r="A95" s="23"/>
      <c r="B95" s="15"/>
      <c r="C95" s="11"/>
      <c r="D95" s="7" t="s">
        <v>31</v>
      </c>
      <c r="E95" s="70" t="s">
        <v>41</v>
      </c>
      <c r="F95" s="80" t="s">
        <v>106</v>
      </c>
      <c r="G95" s="80">
        <v>2.23</v>
      </c>
      <c r="H95" s="80">
        <v>0.24</v>
      </c>
      <c r="I95" s="80">
        <v>15.23</v>
      </c>
      <c r="J95" s="80">
        <v>72.09174</v>
      </c>
      <c r="K95" s="68" t="s">
        <v>46</v>
      </c>
      <c r="L95" s="41"/>
    </row>
    <row r="96" spans="1:12" ht="14.25">
      <c r="A96" s="23"/>
      <c r="B96" s="15"/>
      <c r="C96" s="11"/>
      <c r="D96" s="7" t="s">
        <v>32</v>
      </c>
      <c r="E96" s="97" t="s">
        <v>42</v>
      </c>
      <c r="F96" s="89" t="s">
        <v>106</v>
      </c>
      <c r="G96" s="89">
        <v>1.94</v>
      </c>
      <c r="H96" s="89">
        <v>0.35</v>
      </c>
      <c r="I96" s="89">
        <v>12.26</v>
      </c>
      <c r="J96" s="89">
        <v>56.85372</v>
      </c>
      <c r="K96" s="69" t="s">
        <v>46</v>
      </c>
      <c r="L96" s="41"/>
    </row>
    <row r="97" spans="1:12" ht="14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25">
      <c r="A99" s="24"/>
      <c r="B99" s="17"/>
      <c r="C99" s="8"/>
      <c r="D99" s="18" t="s">
        <v>33</v>
      </c>
      <c r="E99" s="9"/>
      <c r="F99" s="19">
        <f>SUM(F90:F98)</f>
        <v>150</v>
      </c>
      <c r="G99" s="19">
        <f>SUM(G90:G98)</f>
        <v>27.83</v>
      </c>
      <c r="H99" s="19">
        <f>SUM(H90:H98)</f>
        <v>25.16</v>
      </c>
      <c r="I99" s="19">
        <f>SUM(I90:I98)</f>
        <v>103.81</v>
      </c>
      <c r="J99" s="19">
        <f>SUM(J90:J98)</f>
        <v>736.55258664</v>
      </c>
      <c r="K99" s="25"/>
      <c r="L99" s="19">
        <f>SUM(L90:L98)</f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320</v>
      </c>
      <c r="G100" s="32">
        <f>G89+G99</f>
        <v>49.919999999999995</v>
      </c>
      <c r="H100" s="32">
        <f>H89+H99</f>
        <v>40.47</v>
      </c>
      <c r="I100" s="32">
        <f>I89+I99</f>
        <v>202.29000000000002</v>
      </c>
      <c r="J100" s="32">
        <f>J89+J99</f>
        <v>1350.96778542</v>
      </c>
      <c r="K100" s="32"/>
      <c r="L100" s="32">
        <f>L89+L99</f>
        <v>0</v>
      </c>
    </row>
    <row r="101" spans="1:12" ht="15" thickBot="1">
      <c r="A101" s="20">
        <v>2</v>
      </c>
      <c r="B101" s="21">
        <v>1</v>
      </c>
      <c r="C101" s="22" t="s">
        <v>20</v>
      </c>
      <c r="D101" s="7" t="s">
        <v>26</v>
      </c>
      <c r="E101" s="65" t="s">
        <v>39</v>
      </c>
      <c r="F101" s="80" t="str">
        <f>"10/10/25"</f>
        <v>10/10/25</v>
      </c>
      <c r="G101" s="80">
        <v>4.51</v>
      </c>
      <c r="H101" s="80">
        <v>11.43</v>
      </c>
      <c r="I101" s="80">
        <v>13.14</v>
      </c>
      <c r="J101" s="80">
        <v>173.65012</v>
      </c>
      <c r="K101" s="68" t="s">
        <v>44</v>
      </c>
      <c r="L101" s="39"/>
    </row>
    <row r="102" spans="1:12" ht="14.25">
      <c r="A102" s="23"/>
      <c r="B102" s="15"/>
      <c r="C102" s="11"/>
      <c r="D102" s="5" t="s">
        <v>21</v>
      </c>
      <c r="E102" s="106" t="s">
        <v>138</v>
      </c>
      <c r="F102" s="107" t="s">
        <v>60</v>
      </c>
      <c r="G102" s="108">
        <v>10.5</v>
      </c>
      <c r="H102" s="108">
        <v>12.64</v>
      </c>
      <c r="I102" s="109">
        <v>47.25</v>
      </c>
      <c r="J102" s="110">
        <v>335.71810999999997</v>
      </c>
      <c r="K102" s="111" t="s">
        <v>140</v>
      </c>
      <c r="L102" s="41"/>
    </row>
    <row r="103" spans="1:12" ht="14.25">
      <c r="A103" s="23"/>
      <c r="B103" s="15"/>
      <c r="C103" s="11"/>
      <c r="D103" s="7" t="s">
        <v>22</v>
      </c>
      <c r="E103" s="70" t="s">
        <v>139</v>
      </c>
      <c r="F103" s="80" t="str">
        <f>"200"</f>
        <v>200</v>
      </c>
      <c r="G103" s="80">
        <v>3.94</v>
      </c>
      <c r="H103" s="80">
        <v>3.16</v>
      </c>
      <c r="I103" s="80">
        <v>21.39</v>
      </c>
      <c r="J103" s="80">
        <v>123.85906399999999</v>
      </c>
      <c r="K103" s="68" t="s">
        <v>83</v>
      </c>
      <c r="L103" s="41"/>
    </row>
    <row r="104" spans="1:12" ht="14.25">
      <c r="A104" s="23"/>
      <c r="B104" s="15"/>
      <c r="C104" s="11"/>
      <c r="D104" s="7" t="s">
        <v>23</v>
      </c>
      <c r="E104" s="65" t="s">
        <v>41</v>
      </c>
      <c r="F104" s="73">
        <v>30</v>
      </c>
      <c r="G104" s="73">
        <v>2.23</v>
      </c>
      <c r="H104" s="73">
        <v>0.24</v>
      </c>
      <c r="I104" s="73">
        <v>15.23</v>
      </c>
      <c r="J104" s="71">
        <v>72.09</v>
      </c>
      <c r="K104" s="68" t="s">
        <v>46</v>
      </c>
      <c r="L104" s="41"/>
    </row>
    <row r="105" spans="1:12" ht="14.25">
      <c r="A105" s="23"/>
      <c r="B105" s="15"/>
      <c r="C105" s="11"/>
      <c r="D105" s="7" t="s">
        <v>23</v>
      </c>
      <c r="E105" s="76" t="s">
        <v>42</v>
      </c>
      <c r="F105" s="77">
        <v>20</v>
      </c>
      <c r="G105" s="77">
        <v>1.29</v>
      </c>
      <c r="H105" s="77">
        <v>0.24</v>
      </c>
      <c r="I105" s="77">
        <v>8.17</v>
      </c>
      <c r="J105" s="96">
        <v>37.9</v>
      </c>
      <c r="K105" s="69" t="s">
        <v>46</v>
      </c>
      <c r="L105" s="41"/>
    </row>
    <row r="106" spans="1:12" ht="14.25">
      <c r="A106" s="23"/>
      <c r="B106" s="15"/>
      <c r="C106" s="11"/>
      <c r="D106" s="7"/>
      <c r="E106" s="65"/>
      <c r="F106" s="66"/>
      <c r="G106" s="67"/>
      <c r="H106" s="67"/>
      <c r="I106" s="67"/>
      <c r="J106" s="67"/>
      <c r="K106" s="68"/>
      <c r="L106" s="41"/>
    </row>
    <row r="107" spans="1:12" ht="14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25">
      <c r="A108" s="24"/>
      <c r="B108" s="17"/>
      <c r="C108" s="8"/>
      <c r="D108" s="18" t="s">
        <v>33</v>
      </c>
      <c r="E108" s="9"/>
      <c r="F108" s="19">
        <f>SUM(F101:F107)</f>
        <v>50</v>
      </c>
      <c r="G108" s="19">
        <f>SUM(G101:G107)</f>
        <v>22.47</v>
      </c>
      <c r="H108" s="19">
        <f>SUM(H101:H107)</f>
        <v>27.709999999999997</v>
      </c>
      <c r="I108" s="19">
        <f>SUM(I101:I107)</f>
        <v>105.18</v>
      </c>
      <c r="J108" s="19">
        <f>SUM(J101:J107)</f>
        <v>743.2172939999999</v>
      </c>
      <c r="K108" s="25"/>
      <c r="L108" s="19">
        <f>SUM(L101:L107)</f>
        <v>0</v>
      </c>
    </row>
    <row r="109" spans="1:12" ht="14.25">
      <c r="A109" s="26">
        <f>A101</f>
        <v>2</v>
      </c>
      <c r="B109" s="13">
        <f>B101</f>
        <v>1</v>
      </c>
      <c r="C109" s="10" t="s">
        <v>25</v>
      </c>
      <c r="D109" s="7" t="s">
        <v>27</v>
      </c>
      <c r="E109" s="70" t="s">
        <v>97</v>
      </c>
      <c r="F109" s="112" t="s">
        <v>50</v>
      </c>
      <c r="G109" s="112">
        <v>5.79</v>
      </c>
      <c r="H109" s="112">
        <v>4.66</v>
      </c>
      <c r="I109" s="112">
        <v>21.82</v>
      </c>
      <c r="J109" s="112">
        <v>148.133125</v>
      </c>
      <c r="K109" s="111" t="s">
        <v>99</v>
      </c>
      <c r="L109" s="41"/>
    </row>
    <row r="110" spans="1:12" ht="14.25">
      <c r="A110" s="23"/>
      <c r="B110" s="15"/>
      <c r="C110" s="11"/>
      <c r="D110" s="7" t="s">
        <v>28</v>
      </c>
      <c r="E110" s="70" t="s">
        <v>141</v>
      </c>
      <c r="F110" s="112" t="s">
        <v>143</v>
      </c>
      <c r="G110" s="112">
        <v>13.38</v>
      </c>
      <c r="H110" s="112">
        <v>15.08</v>
      </c>
      <c r="I110" s="112">
        <v>10.25</v>
      </c>
      <c r="J110" s="112">
        <v>228.99424408000002</v>
      </c>
      <c r="K110" s="114" t="s">
        <v>144</v>
      </c>
      <c r="L110" s="41"/>
    </row>
    <row r="111" spans="1:12" ht="14.25">
      <c r="A111" s="23"/>
      <c r="B111" s="15"/>
      <c r="C111" s="11"/>
      <c r="D111" s="7" t="s">
        <v>29</v>
      </c>
      <c r="E111" s="70" t="s">
        <v>142</v>
      </c>
      <c r="F111" s="112" t="s">
        <v>94</v>
      </c>
      <c r="G111" s="112">
        <v>5.32</v>
      </c>
      <c r="H111" s="112">
        <v>2.59</v>
      </c>
      <c r="I111" s="112">
        <v>33.49</v>
      </c>
      <c r="J111" s="112">
        <v>170.3176839</v>
      </c>
      <c r="K111" s="114" t="s">
        <v>54</v>
      </c>
      <c r="L111" s="41"/>
    </row>
    <row r="112" spans="1:12" ht="14.25">
      <c r="A112" s="23"/>
      <c r="B112" s="15"/>
      <c r="C112" s="11"/>
      <c r="D112" s="7" t="s">
        <v>30</v>
      </c>
      <c r="E112" s="70" t="s">
        <v>98</v>
      </c>
      <c r="F112" s="112" t="s">
        <v>64</v>
      </c>
      <c r="G112" s="112">
        <v>0.14</v>
      </c>
      <c r="H112" s="112">
        <v>0.02</v>
      </c>
      <c r="I112" s="112">
        <v>15.45</v>
      </c>
      <c r="J112" s="112">
        <v>61.54988</v>
      </c>
      <c r="K112" s="114" t="s">
        <v>145</v>
      </c>
      <c r="L112" s="41"/>
    </row>
    <row r="113" spans="1:12" ht="14.25">
      <c r="A113" s="23"/>
      <c r="B113" s="15"/>
      <c r="C113" s="11"/>
      <c r="D113" s="7" t="s">
        <v>31</v>
      </c>
      <c r="E113" s="70" t="s">
        <v>41</v>
      </c>
      <c r="F113" s="112" t="s">
        <v>106</v>
      </c>
      <c r="G113" s="112">
        <v>2.23</v>
      </c>
      <c r="H113" s="112">
        <v>0.24</v>
      </c>
      <c r="I113" s="112">
        <v>15.23</v>
      </c>
      <c r="J113" s="112">
        <v>72.09173999999999</v>
      </c>
      <c r="K113" s="115" t="s">
        <v>46</v>
      </c>
      <c r="L113" s="41"/>
    </row>
    <row r="114" spans="1:12" ht="14.25">
      <c r="A114" s="23"/>
      <c r="B114" s="15"/>
      <c r="C114" s="11"/>
      <c r="D114" s="7" t="s">
        <v>32</v>
      </c>
      <c r="E114" s="97" t="s">
        <v>42</v>
      </c>
      <c r="F114" s="113" t="s">
        <v>108</v>
      </c>
      <c r="G114" s="113">
        <v>1.29</v>
      </c>
      <c r="H114" s="113">
        <v>0.24</v>
      </c>
      <c r="I114" s="113">
        <v>8.17</v>
      </c>
      <c r="J114" s="113">
        <v>37.902480000000004</v>
      </c>
      <c r="K114" s="116" t="s">
        <v>46</v>
      </c>
      <c r="L114" s="41"/>
    </row>
    <row r="115" spans="1:12" ht="14.25">
      <c r="A115" s="23"/>
      <c r="B115" s="15"/>
      <c r="C115" s="11"/>
      <c r="D115" s="7"/>
      <c r="E115" s="40"/>
      <c r="F115" s="41"/>
      <c r="G115" s="41"/>
      <c r="H115" s="41"/>
      <c r="I115" s="41"/>
      <c r="J115" s="41"/>
      <c r="K115" s="42"/>
      <c r="L115" s="41"/>
    </row>
    <row r="116" spans="1:12" ht="14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28.150000000000002</v>
      </c>
      <c r="H118" s="19">
        <f>SUM(H109:H117)</f>
        <v>22.83</v>
      </c>
      <c r="I118" s="19">
        <f>SUM(I109:I117)</f>
        <v>104.41000000000001</v>
      </c>
      <c r="J118" s="19">
        <f>SUM(J109:J117)</f>
        <v>718.98915298</v>
      </c>
      <c r="K118" s="25"/>
      <c r="L118" s="19">
        <f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50</v>
      </c>
      <c r="G119" s="32">
        <f>G108+G118</f>
        <v>50.620000000000005</v>
      </c>
      <c r="H119" s="32">
        <f>H108+H118</f>
        <v>50.53999999999999</v>
      </c>
      <c r="I119" s="32">
        <f>I108+I118</f>
        <v>209.59000000000003</v>
      </c>
      <c r="J119" s="32">
        <f>J108+J118</f>
        <v>1462.2064469799998</v>
      </c>
      <c r="K119" s="32"/>
      <c r="L119" s="32">
        <f>L108+L118</f>
        <v>0</v>
      </c>
    </row>
    <row r="120" spans="1:12" ht="15" thickBot="1">
      <c r="A120" s="14">
        <v>2</v>
      </c>
      <c r="B120" s="15">
        <v>2</v>
      </c>
      <c r="C120" s="22" t="s">
        <v>20</v>
      </c>
      <c r="D120" s="5" t="s">
        <v>21</v>
      </c>
      <c r="E120" s="70" t="s">
        <v>75</v>
      </c>
      <c r="F120" s="80" t="s">
        <v>107</v>
      </c>
      <c r="G120" s="80">
        <v>1.94</v>
      </c>
      <c r="H120" s="80">
        <v>8.82</v>
      </c>
      <c r="I120" s="80">
        <v>13.14</v>
      </c>
      <c r="J120" s="80">
        <v>139.29132</v>
      </c>
      <c r="K120" s="68" t="s">
        <v>44</v>
      </c>
      <c r="L120" s="39"/>
    </row>
    <row r="121" spans="1:12" ht="14.25">
      <c r="A121" s="14"/>
      <c r="B121" s="15"/>
      <c r="C121" s="11"/>
      <c r="D121" s="5" t="s">
        <v>21</v>
      </c>
      <c r="E121" s="70" t="s">
        <v>146</v>
      </c>
      <c r="F121" s="80" t="s">
        <v>64</v>
      </c>
      <c r="G121" s="80">
        <v>16.89</v>
      </c>
      <c r="H121" s="80">
        <v>5.47</v>
      </c>
      <c r="I121" s="80">
        <v>30.27</v>
      </c>
      <c r="J121" s="80">
        <v>230.484287</v>
      </c>
      <c r="K121" s="68" t="s">
        <v>104</v>
      </c>
      <c r="L121" s="41"/>
    </row>
    <row r="122" spans="1:12" ht="14.25">
      <c r="A122" s="14"/>
      <c r="B122" s="15"/>
      <c r="C122" s="11"/>
      <c r="D122" s="7" t="s">
        <v>22</v>
      </c>
      <c r="E122" s="70" t="s">
        <v>70</v>
      </c>
      <c r="F122" s="80" t="s">
        <v>71</v>
      </c>
      <c r="G122" s="80">
        <v>0.2</v>
      </c>
      <c r="H122" s="80">
        <v>0.05</v>
      </c>
      <c r="I122" s="80">
        <v>14.82</v>
      </c>
      <c r="J122" s="80">
        <v>57.34666</v>
      </c>
      <c r="K122" s="68" t="s">
        <v>74</v>
      </c>
      <c r="L122" s="41"/>
    </row>
    <row r="123" spans="1:12" ht="14.25">
      <c r="A123" s="14"/>
      <c r="B123" s="15"/>
      <c r="C123" s="11"/>
      <c r="D123" s="7" t="s">
        <v>23</v>
      </c>
      <c r="E123" s="65" t="s">
        <v>41</v>
      </c>
      <c r="F123" s="73">
        <v>40</v>
      </c>
      <c r="G123" s="73">
        <v>2.98</v>
      </c>
      <c r="H123" s="73">
        <v>0.31</v>
      </c>
      <c r="I123" s="73">
        <v>20.31</v>
      </c>
      <c r="J123" s="71">
        <v>96.12</v>
      </c>
      <c r="K123" s="68" t="s">
        <v>46</v>
      </c>
      <c r="L123" s="41"/>
    </row>
    <row r="124" spans="1:12" ht="14.25">
      <c r="A124" s="14"/>
      <c r="B124" s="15"/>
      <c r="C124" s="11"/>
      <c r="D124" s="7" t="s">
        <v>24</v>
      </c>
      <c r="E124" s="97" t="s">
        <v>42</v>
      </c>
      <c r="F124" s="89" t="s">
        <v>108</v>
      </c>
      <c r="G124" s="89">
        <v>1.29</v>
      </c>
      <c r="H124" s="89">
        <v>0.24</v>
      </c>
      <c r="I124" s="89">
        <v>8.17</v>
      </c>
      <c r="J124" s="89">
        <v>37.902480000000004</v>
      </c>
      <c r="K124" s="68" t="s">
        <v>46</v>
      </c>
      <c r="L124" s="41"/>
    </row>
    <row r="125" spans="1:12" ht="14.25">
      <c r="A125" s="14"/>
      <c r="B125" s="15"/>
      <c r="C125" s="11"/>
      <c r="D125" s="7"/>
      <c r="E125" s="70"/>
      <c r="F125" s="80"/>
      <c r="G125" s="72"/>
      <c r="H125" s="72"/>
      <c r="I125" s="72"/>
      <c r="J125" s="72"/>
      <c r="K125" s="81"/>
      <c r="L125" s="41"/>
    </row>
    <row r="126" spans="1:12" ht="14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25">
      <c r="A127" s="16"/>
      <c r="B127" s="17"/>
      <c r="C127" s="8"/>
      <c r="D127" s="18" t="s">
        <v>33</v>
      </c>
      <c r="E127" s="9"/>
      <c r="F127" s="19">
        <f>SUM(F120:F126)</f>
        <v>40</v>
      </c>
      <c r="G127" s="19">
        <f>SUM(G120:G126)</f>
        <v>23.3</v>
      </c>
      <c r="H127" s="19">
        <f>SUM(H120:H126)</f>
        <v>14.89</v>
      </c>
      <c r="I127" s="19">
        <f>SUM(I120:I126)</f>
        <v>86.71</v>
      </c>
      <c r="J127" s="19">
        <f>SUM(J120:J126)</f>
        <v>561.144747</v>
      </c>
      <c r="K127" s="25"/>
      <c r="L127" s="19">
        <f>SUM(L120:L126)</f>
        <v>0</v>
      </c>
    </row>
    <row r="128" spans="1:12" ht="14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0" t="s">
        <v>100</v>
      </c>
      <c r="F128" s="80" t="s">
        <v>101</v>
      </c>
      <c r="G128" s="80">
        <v>2.98</v>
      </c>
      <c r="H128" s="80">
        <v>11.2</v>
      </c>
      <c r="I128" s="80">
        <v>4.98</v>
      </c>
      <c r="J128" s="80">
        <v>130.36401</v>
      </c>
      <c r="K128" s="81" t="s">
        <v>103</v>
      </c>
      <c r="L128" s="41"/>
    </row>
    <row r="129" spans="1:12" ht="14.25">
      <c r="A129" s="14"/>
      <c r="B129" s="15"/>
      <c r="C129" s="11"/>
      <c r="D129" s="7" t="s">
        <v>27</v>
      </c>
      <c r="E129" s="70" t="s">
        <v>85</v>
      </c>
      <c r="F129" s="80" t="s">
        <v>60</v>
      </c>
      <c r="G129" s="80">
        <v>2.38</v>
      </c>
      <c r="H129" s="80">
        <v>5.8</v>
      </c>
      <c r="I129" s="80">
        <v>17.47</v>
      </c>
      <c r="J129" s="80">
        <v>129.994611</v>
      </c>
      <c r="K129" s="78" t="s">
        <v>89</v>
      </c>
      <c r="L129" s="41"/>
    </row>
    <row r="130" spans="1:12" ht="14.25">
      <c r="A130" s="14"/>
      <c r="B130" s="15"/>
      <c r="C130" s="11"/>
      <c r="D130" s="7" t="s">
        <v>28</v>
      </c>
      <c r="E130" s="65" t="s">
        <v>146</v>
      </c>
      <c r="F130" s="73">
        <v>200</v>
      </c>
      <c r="G130" s="73">
        <v>16.89</v>
      </c>
      <c r="H130" s="73">
        <v>5.47</v>
      </c>
      <c r="I130" s="73">
        <v>30.27</v>
      </c>
      <c r="J130" s="71">
        <v>230.48</v>
      </c>
      <c r="K130" s="68" t="s">
        <v>104</v>
      </c>
      <c r="L130" s="41"/>
    </row>
    <row r="131" spans="1:12" ht="14.25">
      <c r="A131" s="14"/>
      <c r="B131" s="15"/>
      <c r="C131" s="11"/>
      <c r="D131" s="7" t="s">
        <v>30</v>
      </c>
      <c r="E131" s="65" t="s">
        <v>102</v>
      </c>
      <c r="F131" s="73">
        <v>200</v>
      </c>
      <c r="G131" s="73">
        <v>0.31</v>
      </c>
      <c r="H131" s="73">
        <v>0.14</v>
      </c>
      <c r="I131" s="73">
        <v>26.07</v>
      </c>
      <c r="J131" s="71">
        <v>99.27</v>
      </c>
      <c r="K131" s="68" t="s">
        <v>105</v>
      </c>
      <c r="L131" s="41"/>
    </row>
    <row r="132" spans="1:12" ht="14.25">
      <c r="A132" s="14"/>
      <c r="B132" s="15"/>
      <c r="C132" s="11"/>
      <c r="D132" s="7" t="s">
        <v>31</v>
      </c>
      <c r="E132" s="65" t="s">
        <v>41</v>
      </c>
      <c r="F132" s="73">
        <v>30</v>
      </c>
      <c r="G132" s="73">
        <v>2.23</v>
      </c>
      <c r="H132" s="73">
        <v>0.24</v>
      </c>
      <c r="I132" s="73">
        <v>15.23</v>
      </c>
      <c r="J132" s="71">
        <v>72.09</v>
      </c>
      <c r="K132" s="68" t="s">
        <v>46</v>
      </c>
      <c r="L132" s="41"/>
    </row>
    <row r="133" spans="1:12" ht="14.25">
      <c r="A133" s="14"/>
      <c r="B133" s="15"/>
      <c r="C133" s="11"/>
      <c r="D133" s="7" t="s">
        <v>32</v>
      </c>
      <c r="E133" s="76" t="s">
        <v>42</v>
      </c>
      <c r="F133" s="77">
        <v>20</v>
      </c>
      <c r="G133" s="77">
        <v>1.29</v>
      </c>
      <c r="H133" s="77">
        <v>0.24</v>
      </c>
      <c r="I133" s="77">
        <v>8.17</v>
      </c>
      <c r="J133" s="96">
        <v>37.9</v>
      </c>
      <c r="K133" s="69" t="s">
        <v>46</v>
      </c>
      <c r="L133" s="41"/>
    </row>
    <row r="134" spans="1:12" ht="14.25">
      <c r="A134" s="14"/>
      <c r="B134" s="15"/>
      <c r="C134" s="11"/>
      <c r="E134" s="40"/>
      <c r="F134" s="41"/>
      <c r="G134" s="41"/>
      <c r="H134" s="41"/>
      <c r="I134" s="41"/>
      <c r="J134" s="41"/>
      <c r="K134" s="42"/>
      <c r="L134" s="41"/>
    </row>
    <row r="135" spans="1:12" ht="14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25">
      <c r="A137" s="16"/>
      <c r="B137" s="17"/>
      <c r="C137" s="8"/>
      <c r="D137" s="18" t="s">
        <v>33</v>
      </c>
      <c r="E137" s="9"/>
      <c r="F137" s="19">
        <f>SUM(F128:F136)</f>
        <v>450</v>
      </c>
      <c r="G137" s="19">
        <f>SUM(G128:G136)</f>
        <v>26.08</v>
      </c>
      <c r="H137" s="19">
        <f>SUM(H128:H136)</f>
        <v>23.089999999999996</v>
      </c>
      <c r="I137" s="19">
        <f>SUM(I128:I136)</f>
        <v>102.19</v>
      </c>
      <c r="J137" s="19">
        <f>SUM(J128:J136)</f>
        <v>700.098621</v>
      </c>
      <c r="K137" s="25"/>
      <c r="L137" s="19">
        <f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490</v>
      </c>
      <c r="G138" s="32">
        <f>G127+G137</f>
        <v>49.379999999999995</v>
      </c>
      <c r="H138" s="32">
        <f>H127+H137</f>
        <v>37.98</v>
      </c>
      <c r="I138" s="32">
        <f>I127+I137</f>
        <v>188.89999999999998</v>
      </c>
      <c r="J138" s="32">
        <f>J127+J137</f>
        <v>1261.243368</v>
      </c>
      <c r="K138" s="32"/>
      <c r="L138" s="32">
        <f>L127+L137</f>
        <v>0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81" t="s">
        <v>147</v>
      </c>
      <c r="F139" s="80" t="str">
        <f>"90"</f>
        <v>90</v>
      </c>
      <c r="G139" s="80">
        <v>2.85</v>
      </c>
      <c r="H139" s="80">
        <v>11.04</v>
      </c>
      <c r="I139" s="80">
        <v>14.93</v>
      </c>
      <c r="J139" s="80">
        <v>165.60448649999998</v>
      </c>
      <c r="K139" s="68" t="s">
        <v>151</v>
      </c>
      <c r="L139" s="39"/>
    </row>
    <row r="140" spans="1:12" ht="15" thickBot="1">
      <c r="A140" s="23"/>
      <c r="B140" s="15"/>
      <c r="C140" s="11"/>
      <c r="D140" s="5" t="s">
        <v>21</v>
      </c>
      <c r="E140" s="70" t="s">
        <v>127</v>
      </c>
      <c r="F140" s="80" t="s">
        <v>94</v>
      </c>
      <c r="G140" s="80">
        <v>3.64</v>
      </c>
      <c r="H140" s="80">
        <v>4.38</v>
      </c>
      <c r="I140" s="80">
        <v>36.02</v>
      </c>
      <c r="J140" s="80">
        <v>197.24</v>
      </c>
      <c r="K140" s="78" t="s">
        <v>129</v>
      </c>
      <c r="L140" s="41"/>
    </row>
    <row r="141" spans="1:12" ht="14.25">
      <c r="A141" s="23"/>
      <c r="B141" s="15"/>
      <c r="C141" s="11"/>
      <c r="D141" s="5" t="s">
        <v>21</v>
      </c>
      <c r="E141" s="70" t="s">
        <v>148</v>
      </c>
      <c r="F141" s="80" t="s">
        <v>150</v>
      </c>
      <c r="G141" s="80">
        <v>0.16</v>
      </c>
      <c r="H141" s="80">
        <v>1.98</v>
      </c>
      <c r="I141" s="80">
        <v>0.69</v>
      </c>
      <c r="J141" s="80">
        <v>20.74023</v>
      </c>
      <c r="K141" s="79" t="s">
        <v>54</v>
      </c>
      <c r="L141" s="41"/>
    </row>
    <row r="142" spans="1:12" ht="15.75" customHeight="1">
      <c r="A142" s="23"/>
      <c r="B142" s="15"/>
      <c r="C142" s="11"/>
      <c r="D142" s="7" t="s">
        <v>30</v>
      </c>
      <c r="E142" s="70" t="s">
        <v>149</v>
      </c>
      <c r="F142" s="80" t="s">
        <v>43</v>
      </c>
      <c r="G142" s="80">
        <v>0.25</v>
      </c>
      <c r="H142" s="80">
        <v>0.05</v>
      </c>
      <c r="I142" s="80">
        <v>14.08</v>
      </c>
      <c r="J142" s="80">
        <v>55.731</v>
      </c>
      <c r="K142" s="79" t="s">
        <v>54</v>
      </c>
      <c r="L142" s="41"/>
    </row>
    <row r="143" spans="1:12" ht="14.25">
      <c r="A143" s="23"/>
      <c r="B143" s="15"/>
      <c r="C143" s="11"/>
      <c r="D143" s="7" t="s">
        <v>23</v>
      </c>
      <c r="E143" s="70" t="s">
        <v>41</v>
      </c>
      <c r="F143" s="80" t="s">
        <v>106</v>
      </c>
      <c r="G143" s="80">
        <v>2.23</v>
      </c>
      <c r="H143" s="80">
        <v>0.24</v>
      </c>
      <c r="I143" s="80">
        <v>15.23</v>
      </c>
      <c r="J143" s="80">
        <v>72.09173999999999</v>
      </c>
      <c r="K143" s="79" t="s">
        <v>46</v>
      </c>
      <c r="L143" s="41"/>
    </row>
    <row r="144" spans="1:12" ht="14.25">
      <c r="A144" s="23"/>
      <c r="B144" s="15"/>
      <c r="C144" s="11"/>
      <c r="D144" s="7" t="s">
        <v>23</v>
      </c>
      <c r="E144" s="97" t="s">
        <v>42</v>
      </c>
      <c r="F144" s="89" t="s">
        <v>108</v>
      </c>
      <c r="G144" s="89">
        <v>1.29</v>
      </c>
      <c r="H144" s="89">
        <v>0.24</v>
      </c>
      <c r="I144" s="89">
        <v>8.17</v>
      </c>
      <c r="J144" s="89">
        <v>37.902480000000004</v>
      </c>
      <c r="K144" s="85" t="s">
        <v>46</v>
      </c>
      <c r="L144" s="41"/>
    </row>
    <row r="145" spans="1:12" ht="14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10.420000000000002</v>
      </c>
      <c r="H146" s="19">
        <f>SUM(H139:H145)</f>
        <v>17.929999999999996</v>
      </c>
      <c r="I146" s="19">
        <f>SUM(I139:I145)</f>
        <v>89.12</v>
      </c>
      <c r="J146" s="19">
        <f>SUM(J139:J145)</f>
        <v>549.3099364999999</v>
      </c>
      <c r="K146" s="25"/>
      <c r="L146" s="19">
        <f>SUM(L139:L145)</f>
        <v>0</v>
      </c>
    </row>
    <row r="147" spans="1:12" ht="14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27">
      <c r="A148" s="23"/>
      <c r="B148" s="15"/>
      <c r="C148" s="11"/>
      <c r="D148" s="7" t="s">
        <v>27</v>
      </c>
      <c r="E148" s="74" t="s">
        <v>47</v>
      </c>
      <c r="F148" s="75" t="s">
        <v>50</v>
      </c>
      <c r="G148" s="71">
        <v>6.74</v>
      </c>
      <c r="H148" s="71">
        <v>3.05</v>
      </c>
      <c r="I148" s="71">
        <v>19.61</v>
      </c>
      <c r="J148" s="71">
        <v>130.98</v>
      </c>
      <c r="K148" s="79" t="s">
        <v>51</v>
      </c>
      <c r="L148" s="41"/>
    </row>
    <row r="149" spans="1:12" ht="14.25">
      <c r="A149" s="23"/>
      <c r="B149" s="15"/>
      <c r="C149" s="11"/>
      <c r="D149" s="7" t="s">
        <v>28</v>
      </c>
      <c r="E149" s="81" t="s">
        <v>147</v>
      </c>
      <c r="F149" s="80" t="str">
        <f>"90"</f>
        <v>90</v>
      </c>
      <c r="G149" s="80">
        <v>2.85</v>
      </c>
      <c r="H149" s="80">
        <v>11.04</v>
      </c>
      <c r="I149" s="80">
        <v>14.93</v>
      </c>
      <c r="J149" s="80">
        <v>165.60448649999998</v>
      </c>
      <c r="K149" s="68" t="s">
        <v>151</v>
      </c>
      <c r="L149" s="41"/>
    </row>
    <row r="150" spans="1:12" ht="14.25">
      <c r="A150" s="23"/>
      <c r="B150" s="15"/>
      <c r="C150" s="11"/>
      <c r="D150" s="7" t="s">
        <v>29</v>
      </c>
      <c r="E150" s="70" t="s">
        <v>127</v>
      </c>
      <c r="F150" s="80" t="s">
        <v>94</v>
      </c>
      <c r="G150" s="80">
        <v>3.64</v>
      </c>
      <c r="H150" s="80">
        <v>4.38</v>
      </c>
      <c r="I150" s="80">
        <v>36.02</v>
      </c>
      <c r="J150" s="80">
        <v>197.24</v>
      </c>
      <c r="K150" s="78" t="s">
        <v>129</v>
      </c>
      <c r="L150" s="41"/>
    </row>
    <row r="151" spans="1:12" ht="14.25">
      <c r="A151" s="23"/>
      <c r="B151" s="15"/>
      <c r="C151" s="11"/>
      <c r="D151" s="7" t="s">
        <v>30</v>
      </c>
      <c r="E151" s="70" t="s">
        <v>78</v>
      </c>
      <c r="F151" s="80" t="str">
        <f>"200"</f>
        <v>200</v>
      </c>
      <c r="G151" s="80">
        <v>1.02</v>
      </c>
      <c r="H151" s="80">
        <v>0.06</v>
      </c>
      <c r="I151" s="80">
        <v>28.19</v>
      </c>
      <c r="J151" s="80">
        <v>106.45348</v>
      </c>
      <c r="K151" s="81" t="s">
        <v>80</v>
      </c>
      <c r="L151" s="41"/>
    </row>
    <row r="152" spans="1:12" ht="14.25">
      <c r="A152" s="23"/>
      <c r="B152" s="15"/>
      <c r="C152" s="11"/>
      <c r="D152" s="7" t="s">
        <v>31</v>
      </c>
      <c r="E152" s="74" t="s">
        <v>41</v>
      </c>
      <c r="F152" s="75">
        <v>30</v>
      </c>
      <c r="G152" s="75">
        <v>2.23</v>
      </c>
      <c r="H152" s="75">
        <v>0.24</v>
      </c>
      <c r="I152" s="75">
        <v>15.23</v>
      </c>
      <c r="J152" s="71">
        <v>72.09</v>
      </c>
      <c r="K152" s="87" t="s">
        <v>46</v>
      </c>
      <c r="L152" s="41"/>
    </row>
    <row r="153" spans="1:12" ht="14.25">
      <c r="A153" s="23"/>
      <c r="B153" s="15"/>
      <c r="C153" s="11"/>
      <c r="D153" s="7" t="s">
        <v>32</v>
      </c>
      <c r="E153" s="83" t="s">
        <v>42</v>
      </c>
      <c r="F153" s="84">
        <v>20</v>
      </c>
      <c r="G153" s="84">
        <v>1.29</v>
      </c>
      <c r="H153" s="84">
        <v>0.24</v>
      </c>
      <c r="I153" s="84">
        <v>8.17</v>
      </c>
      <c r="J153" s="96">
        <v>37.9</v>
      </c>
      <c r="K153" s="85" t="s">
        <v>46</v>
      </c>
      <c r="L153" s="41"/>
    </row>
    <row r="154" spans="1:12" ht="14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25">
      <c r="A156" s="24"/>
      <c r="B156" s="17"/>
      <c r="C156" s="8"/>
      <c r="D156" s="18" t="s">
        <v>33</v>
      </c>
      <c r="E156" s="9"/>
      <c r="F156" s="19">
        <f>SUM(F147:F155)</f>
        <v>50</v>
      </c>
      <c r="G156" s="19">
        <f>SUM(G147:G155)</f>
        <v>17.77</v>
      </c>
      <c r="H156" s="19">
        <f>SUM(H147:H155)</f>
        <v>19.009999999999994</v>
      </c>
      <c r="I156" s="19">
        <f>SUM(I147:I155)</f>
        <v>122.15</v>
      </c>
      <c r="J156" s="19">
        <f>SUM(J147:J155)</f>
        <v>710.2679664999999</v>
      </c>
      <c r="K156" s="25"/>
      <c r="L156" s="19">
        <f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50</v>
      </c>
      <c r="G157" s="32">
        <f>G146+G156</f>
        <v>28.19</v>
      </c>
      <c r="H157" s="32">
        <f>H146+H156</f>
        <v>36.93999999999999</v>
      </c>
      <c r="I157" s="32">
        <f>I146+I156</f>
        <v>211.27</v>
      </c>
      <c r="J157" s="32">
        <f>J146+J156</f>
        <v>1259.5779029999999</v>
      </c>
      <c r="K157" s="32"/>
      <c r="L157" s="32">
        <f>L146+L156</f>
        <v>0</v>
      </c>
    </row>
    <row r="158" spans="1:12" ht="15" thickBot="1">
      <c r="A158" s="20">
        <v>2</v>
      </c>
      <c r="B158" s="21">
        <v>4</v>
      </c>
      <c r="C158" s="22" t="s">
        <v>20</v>
      </c>
      <c r="D158" s="5" t="s">
        <v>21</v>
      </c>
      <c r="E158" s="70" t="s">
        <v>122</v>
      </c>
      <c r="F158" s="80" t="str">
        <f>"50/5"</f>
        <v>50/5</v>
      </c>
      <c r="G158" s="80">
        <v>9.43</v>
      </c>
      <c r="H158" s="80">
        <v>6.27</v>
      </c>
      <c r="I158" s="80">
        <v>10.72</v>
      </c>
      <c r="J158" s="80">
        <v>137.32617123076923</v>
      </c>
      <c r="K158" s="68" t="s">
        <v>56</v>
      </c>
      <c r="L158" s="39"/>
    </row>
    <row r="159" spans="1:12" ht="14.25">
      <c r="A159" s="23"/>
      <c r="B159" s="15"/>
      <c r="C159" s="11"/>
      <c r="D159" s="5" t="s">
        <v>21</v>
      </c>
      <c r="E159" s="70" t="s">
        <v>152</v>
      </c>
      <c r="F159" s="80" t="str">
        <f>"200/5"</f>
        <v>200/5</v>
      </c>
      <c r="G159" s="80">
        <v>7.13</v>
      </c>
      <c r="H159" s="80">
        <v>7.45</v>
      </c>
      <c r="I159" s="80">
        <v>44.27</v>
      </c>
      <c r="J159" s="80">
        <v>270.81572839999995</v>
      </c>
      <c r="K159" s="78" t="s">
        <v>153</v>
      </c>
      <c r="L159" s="41"/>
    </row>
    <row r="160" spans="1:12" ht="14.25">
      <c r="A160" s="23"/>
      <c r="B160" s="15"/>
      <c r="C160" s="11"/>
      <c r="D160" s="7" t="s">
        <v>22</v>
      </c>
      <c r="E160" s="70" t="s">
        <v>70</v>
      </c>
      <c r="F160" s="80" t="str">
        <f>"200/15"</f>
        <v>200/15</v>
      </c>
      <c r="G160" s="80">
        <v>0.2</v>
      </c>
      <c r="H160" s="80">
        <v>0.05</v>
      </c>
      <c r="I160" s="80">
        <v>14.82</v>
      </c>
      <c r="J160" s="80">
        <v>57.34666</v>
      </c>
      <c r="K160" s="68" t="s">
        <v>58</v>
      </c>
      <c r="L160" s="41"/>
    </row>
    <row r="161" spans="1:12" ht="14.25">
      <c r="A161" s="23"/>
      <c r="B161" s="15"/>
      <c r="C161" s="11"/>
      <c r="D161" s="7" t="s">
        <v>23</v>
      </c>
      <c r="E161" s="74" t="s">
        <v>41</v>
      </c>
      <c r="F161" s="75" t="s">
        <v>108</v>
      </c>
      <c r="G161" s="71">
        <v>1.49</v>
      </c>
      <c r="H161" s="71">
        <v>0.16</v>
      </c>
      <c r="I161" s="71">
        <v>10.15</v>
      </c>
      <c r="J161" s="71">
        <v>48.06</v>
      </c>
      <c r="K161" s="79" t="s">
        <v>46</v>
      </c>
      <c r="L161" s="41"/>
    </row>
    <row r="162" spans="1:12" ht="14.25">
      <c r="A162" s="23"/>
      <c r="B162" s="15"/>
      <c r="C162" s="11"/>
      <c r="D162" s="7" t="s">
        <v>23</v>
      </c>
      <c r="E162" s="83" t="s">
        <v>42</v>
      </c>
      <c r="F162" s="84" t="s">
        <v>108</v>
      </c>
      <c r="G162" s="96">
        <v>1.29</v>
      </c>
      <c r="H162" s="96">
        <v>0.24</v>
      </c>
      <c r="I162" s="96">
        <v>8.17</v>
      </c>
      <c r="J162" s="96">
        <v>37.9</v>
      </c>
      <c r="K162" s="85" t="s">
        <v>46</v>
      </c>
      <c r="L162" s="41"/>
    </row>
    <row r="163" spans="1:12" ht="14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19.539999999999996</v>
      </c>
      <c r="H165" s="19">
        <f>SUM(H158:H164)</f>
        <v>14.17</v>
      </c>
      <c r="I165" s="19">
        <f>SUM(I158:I164)</f>
        <v>88.13000000000001</v>
      </c>
      <c r="J165" s="19">
        <f>SUM(J158:J164)</f>
        <v>551.4485596307692</v>
      </c>
      <c r="K165" s="25"/>
      <c r="L165" s="19">
        <f>SUM(L158:L164)</f>
        <v>0</v>
      </c>
    </row>
    <row r="166" spans="1:12" ht="14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25">
      <c r="A167" s="23"/>
      <c r="B167" s="15"/>
      <c r="C167" s="11"/>
      <c r="D167" s="7" t="s">
        <v>27</v>
      </c>
      <c r="E167" s="70" t="s">
        <v>154</v>
      </c>
      <c r="F167" s="80" t="s">
        <v>60</v>
      </c>
      <c r="G167" s="80">
        <v>2.01</v>
      </c>
      <c r="H167" s="80">
        <v>7.05</v>
      </c>
      <c r="I167" s="80">
        <v>11.08</v>
      </c>
      <c r="J167" s="80">
        <v>112.4558967</v>
      </c>
      <c r="K167" s="78" t="s">
        <v>79</v>
      </c>
      <c r="L167" s="41"/>
    </row>
    <row r="168" spans="1:12" ht="27.75">
      <c r="A168" s="23"/>
      <c r="B168" s="15"/>
      <c r="C168" s="11"/>
      <c r="D168" s="7" t="s">
        <v>28</v>
      </c>
      <c r="E168" s="70" t="s">
        <v>109</v>
      </c>
      <c r="F168" s="80" t="s">
        <v>110</v>
      </c>
      <c r="G168" s="80">
        <v>15.16</v>
      </c>
      <c r="H168" s="80">
        <v>8.92</v>
      </c>
      <c r="I168" s="80">
        <v>6.37</v>
      </c>
      <c r="J168" s="80">
        <v>164.70365688</v>
      </c>
      <c r="K168" s="79" t="s">
        <v>54</v>
      </c>
      <c r="L168" s="41"/>
    </row>
    <row r="169" spans="1:12" ht="14.25">
      <c r="A169" s="23"/>
      <c r="B169" s="15"/>
      <c r="C169" s="11"/>
      <c r="D169" s="7" t="s">
        <v>29</v>
      </c>
      <c r="E169" s="70" t="s">
        <v>155</v>
      </c>
      <c r="F169" s="80" t="s">
        <v>94</v>
      </c>
      <c r="G169" s="80">
        <v>8.58</v>
      </c>
      <c r="H169" s="80">
        <v>6.48</v>
      </c>
      <c r="I169" s="80">
        <v>46.26</v>
      </c>
      <c r="J169" s="80">
        <v>265.95011268</v>
      </c>
      <c r="K169" s="68" t="s">
        <v>156</v>
      </c>
      <c r="L169" s="41"/>
    </row>
    <row r="170" spans="1:12" ht="14.25">
      <c r="A170" s="23"/>
      <c r="B170" s="15"/>
      <c r="C170" s="11"/>
      <c r="D170" s="7" t="s">
        <v>30</v>
      </c>
      <c r="E170" s="70" t="s">
        <v>88</v>
      </c>
      <c r="F170" s="80" t="s">
        <v>64</v>
      </c>
      <c r="G170" s="80">
        <v>0.3</v>
      </c>
      <c r="H170" s="80">
        <v>1.56</v>
      </c>
      <c r="I170" s="80">
        <v>19.79</v>
      </c>
      <c r="J170" s="80">
        <v>88.693316</v>
      </c>
      <c r="K170" s="79" t="s">
        <v>91</v>
      </c>
      <c r="L170" s="41"/>
    </row>
    <row r="171" spans="1:12" ht="14.25">
      <c r="A171" s="23"/>
      <c r="B171" s="15"/>
      <c r="C171" s="11"/>
      <c r="D171" s="7" t="s">
        <v>31</v>
      </c>
      <c r="E171" s="70" t="s">
        <v>41</v>
      </c>
      <c r="F171" s="80" t="s">
        <v>106</v>
      </c>
      <c r="G171" s="80">
        <v>2.23</v>
      </c>
      <c r="H171" s="80">
        <v>0.24</v>
      </c>
      <c r="I171" s="80">
        <v>15.23</v>
      </c>
      <c r="J171" s="80">
        <v>72.09173999999999</v>
      </c>
      <c r="K171" s="79" t="s">
        <v>46</v>
      </c>
      <c r="L171" s="41"/>
    </row>
    <row r="172" spans="1:12" ht="14.25">
      <c r="A172" s="23"/>
      <c r="B172" s="15"/>
      <c r="C172" s="11"/>
      <c r="D172" s="7" t="s">
        <v>32</v>
      </c>
      <c r="E172" s="97" t="s">
        <v>42</v>
      </c>
      <c r="F172" s="89" t="s">
        <v>108</v>
      </c>
      <c r="G172" s="89">
        <v>1.29</v>
      </c>
      <c r="H172" s="89">
        <v>0.24</v>
      </c>
      <c r="I172" s="89">
        <v>8.17</v>
      </c>
      <c r="J172" s="89">
        <v>37.902480000000004</v>
      </c>
      <c r="K172" s="85" t="s">
        <v>46</v>
      </c>
      <c r="L172" s="41"/>
    </row>
    <row r="173" spans="1:12" ht="14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29.57</v>
      </c>
      <c r="H175" s="19">
        <f>SUM(H166:H174)</f>
        <v>24.489999999999995</v>
      </c>
      <c r="I175" s="19">
        <f>SUM(I166:I174)</f>
        <v>106.9</v>
      </c>
      <c r="J175" s="19">
        <f>SUM(J166:J174)</f>
        <v>741.79720226</v>
      </c>
      <c r="K175" s="25"/>
      <c r="L175" s="19">
        <f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0</v>
      </c>
      <c r="G176" s="32">
        <f>G165+G175</f>
        <v>49.11</v>
      </c>
      <c r="H176" s="32">
        <f>H165+H175</f>
        <v>38.66</v>
      </c>
      <c r="I176" s="32">
        <f>I165+I175</f>
        <v>195.03000000000003</v>
      </c>
      <c r="J176" s="32">
        <f>J165+J175</f>
        <v>1293.2457618907692</v>
      </c>
      <c r="K176" s="32"/>
      <c r="L176" s="32">
        <f>L165+L175</f>
        <v>0</v>
      </c>
    </row>
    <row r="177" spans="1:12" ht="14.25">
      <c r="A177" s="20">
        <v>2</v>
      </c>
      <c r="B177" s="21">
        <v>5</v>
      </c>
      <c r="C177" s="22" t="s">
        <v>20</v>
      </c>
      <c r="D177" s="5" t="s">
        <v>21</v>
      </c>
      <c r="E177" s="81" t="s">
        <v>157</v>
      </c>
      <c r="F177" s="80" t="str">
        <f>"150/5"</f>
        <v>150/5</v>
      </c>
      <c r="G177" s="72">
        <v>15.23</v>
      </c>
      <c r="H177" s="72">
        <v>20.01</v>
      </c>
      <c r="I177" s="72">
        <v>2.8</v>
      </c>
      <c r="J177" s="72">
        <v>251.71337239999997</v>
      </c>
      <c r="K177" s="78" t="s">
        <v>112</v>
      </c>
      <c r="L177" s="39"/>
    </row>
    <row r="178" spans="1:12" ht="27.75">
      <c r="A178" s="23"/>
      <c r="B178" s="15"/>
      <c r="C178" s="11"/>
      <c r="D178" s="7" t="s">
        <v>26</v>
      </c>
      <c r="E178" s="70" t="s">
        <v>158</v>
      </c>
      <c r="F178" s="80" t="s">
        <v>108</v>
      </c>
      <c r="G178" s="80">
        <v>0.92</v>
      </c>
      <c r="H178" s="80">
        <v>0.54</v>
      </c>
      <c r="I178" s="80">
        <v>2.44</v>
      </c>
      <c r="J178" s="80">
        <v>16.356769</v>
      </c>
      <c r="K178" s="81" t="s">
        <v>113</v>
      </c>
      <c r="L178" s="41"/>
    </row>
    <row r="179" spans="1:12" ht="14.25">
      <c r="A179" s="23"/>
      <c r="B179" s="15"/>
      <c r="C179" s="11"/>
      <c r="D179" s="7" t="s">
        <v>22</v>
      </c>
      <c r="E179" s="70" t="s">
        <v>40</v>
      </c>
      <c r="F179" s="80" t="s">
        <v>43</v>
      </c>
      <c r="G179" s="80">
        <v>0.25</v>
      </c>
      <c r="H179" s="80">
        <v>0.05</v>
      </c>
      <c r="I179" s="80">
        <v>14.08</v>
      </c>
      <c r="J179" s="80">
        <v>55.731</v>
      </c>
      <c r="K179" s="68" t="s">
        <v>74</v>
      </c>
      <c r="L179" s="41"/>
    </row>
    <row r="180" spans="1:12" ht="14.25">
      <c r="A180" s="23"/>
      <c r="B180" s="15"/>
      <c r="C180" s="11"/>
      <c r="D180" s="7" t="s">
        <v>23</v>
      </c>
      <c r="E180" s="65" t="s">
        <v>41</v>
      </c>
      <c r="F180" s="73">
        <v>40</v>
      </c>
      <c r="G180" s="73">
        <v>2.98</v>
      </c>
      <c r="H180" s="73">
        <v>0.31</v>
      </c>
      <c r="I180" s="73">
        <v>20.31</v>
      </c>
      <c r="J180" s="71">
        <v>96.12</v>
      </c>
      <c r="K180" s="68" t="s">
        <v>46</v>
      </c>
      <c r="L180" s="41"/>
    </row>
    <row r="181" spans="1:12" ht="14.25">
      <c r="A181" s="23"/>
      <c r="B181" s="15"/>
      <c r="C181" s="11"/>
      <c r="D181" s="7" t="s">
        <v>23</v>
      </c>
      <c r="E181" s="70" t="s">
        <v>42</v>
      </c>
      <c r="F181" s="80" t="s">
        <v>108</v>
      </c>
      <c r="G181" s="80">
        <v>1.29</v>
      </c>
      <c r="H181" s="80">
        <v>0.24</v>
      </c>
      <c r="I181" s="80">
        <v>8.17</v>
      </c>
      <c r="J181" s="80">
        <v>37.902480000000004</v>
      </c>
      <c r="K181" s="85" t="s">
        <v>46</v>
      </c>
      <c r="L181" s="41"/>
    </row>
    <row r="182" spans="1:12" ht="14.25">
      <c r="A182" s="23"/>
      <c r="B182" s="15"/>
      <c r="C182" s="11"/>
      <c r="D182" s="6" t="s">
        <v>24</v>
      </c>
      <c r="E182" s="97" t="s">
        <v>81</v>
      </c>
      <c r="F182" s="89" t="s">
        <v>159</v>
      </c>
      <c r="G182" s="89">
        <v>0.41</v>
      </c>
      <c r="H182" s="89">
        <v>0.39</v>
      </c>
      <c r="I182" s="89">
        <v>11.61</v>
      </c>
      <c r="J182" s="89">
        <v>48.90028</v>
      </c>
      <c r="K182" s="85"/>
      <c r="L182" s="41"/>
    </row>
    <row r="183" spans="1:12" ht="14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40</v>
      </c>
      <c r="G184" s="19">
        <f>SUM(G177:G183)</f>
        <v>21.080000000000002</v>
      </c>
      <c r="H184" s="19">
        <f>SUM(H177:H183)</f>
        <v>21.54</v>
      </c>
      <c r="I184" s="19">
        <f>SUM(I177:I183)</f>
        <v>59.41</v>
      </c>
      <c r="J184" s="19">
        <f>SUM(J177:J183)</f>
        <v>506.7239014</v>
      </c>
      <c r="K184" s="25"/>
      <c r="L184" s="19">
        <f>SUM(L177:L183)</f>
        <v>0</v>
      </c>
    </row>
    <row r="185" spans="1:12" ht="14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25">
      <c r="A186" s="23"/>
      <c r="B186" s="15"/>
      <c r="C186" s="11"/>
      <c r="D186" s="7" t="s">
        <v>27</v>
      </c>
      <c r="E186" s="70" t="s">
        <v>160</v>
      </c>
      <c r="F186" s="80" t="s">
        <v>60</v>
      </c>
      <c r="G186" s="80">
        <v>2.02</v>
      </c>
      <c r="H186" s="80">
        <v>7.02</v>
      </c>
      <c r="I186" s="80">
        <v>14.82</v>
      </c>
      <c r="J186" s="80">
        <v>125.45372</v>
      </c>
      <c r="K186" s="78" t="s">
        <v>65</v>
      </c>
      <c r="L186" s="41"/>
    </row>
    <row r="187" spans="1:12" ht="14.25">
      <c r="A187" s="23"/>
      <c r="B187" s="15"/>
      <c r="C187" s="11"/>
      <c r="D187" s="7" t="s">
        <v>28</v>
      </c>
      <c r="E187" s="70" t="s">
        <v>92</v>
      </c>
      <c r="F187" s="80" t="s">
        <v>93</v>
      </c>
      <c r="G187" s="80">
        <v>9.33</v>
      </c>
      <c r="H187" s="80">
        <v>10.59</v>
      </c>
      <c r="I187" s="80">
        <v>11.62</v>
      </c>
      <c r="J187" s="80">
        <v>175.988351</v>
      </c>
      <c r="K187" s="68" t="s">
        <v>95</v>
      </c>
      <c r="L187" s="41"/>
    </row>
    <row r="188" spans="1:12" ht="14.25">
      <c r="A188" s="23"/>
      <c r="B188" s="15"/>
      <c r="C188" s="11"/>
      <c r="D188" s="7" t="s">
        <v>29</v>
      </c>
      <c r="E188" s="86" t="s">
        <v>69</v>
      </c>
      <c r="F188" s="103" t="str">
        <f>"150"</f>
        <v>150</v>
      </c>
      <c r="G188" s="103">
        <v>3.21</v>
      </c>
      <c r="H188" s="103">
        <v>5.33</v>
      </c>
      <c r="I188" s="103">
        <v>23.4</v>
      </c>
      <c r="J188" s="103">
        <v>153.0449634</v>
      </c>
      <c r="K188" s="68" t="s">
        <v>73</v>
      </c>
      <c r="L188" s="41"/>
    </row>
    <row r="189" spans="1:12" ht="14.25">
      <c r="A189" s="23"/>
      <c r="B189" s="15"/>
      <c r="C189" s="11"/>
      <c r="D189" s="7" t="s">
        <v>30</v>
      </c>
      <c r="E189" s="70" t="s">
        <v>63</v>
      </c>
      <c r="F189" s="80" t="s">
        <v>64</v>
      </c>
      <c r="G189" s="80">
        <v>0.22</v>
      </c>
      <c r="H189" s="80">
        <v>0</v>
      </c>
      <c r="I189" s="80">
        <v>25.11</v>
      </c>
      <c r="J189" s="80">
        <v>96.31694800000001</v>
      </c>
      <c r="K189" s="79" t="s">
        <v>54</v>
      </c>
      <c r="L189" s="41"/>
    </row>
    <row r="190" spans="1:12" ht="14.25">
      <c r="A190" s="23"/>
      <c r="B190" s="15"/>
      <c r="C190" s="11"/>
      <c r="D190" s="7" t="s">
        <v>31</v>
      </c>
      <c r="E190" s="65" t="s">
        <v>41</v>
      </c>
      <c r="F190" s="73">
        <v>40</v>
      </c>
      <c r="G190" s="73">
        <v>2.98</v>
      </c>
      <c r="H190" s="73">
        <v>0.31</v>
      </c>
      <c r="I190" s="73">
        <v>20.31</v>
      </c>
      <c r="J190" s="71">
        <v>96.12</v>
      </c>
      <c r="K190" s="68" t="s">
        <v>46</v>
      </c>
      <c r="L190" s="41"/>
    </row>
    <row r="191" spans="1:12" ht="14.25">
      <c r="A191" s="23"/>
      <c r="B191" s="15"/>
      <c r="C191" s="11"/>
      <c r="D191" s="7" t="s">
        <v>32</v>
      </c>
      <c r="E191" s="97" t="s">
        <v>42</v>
      </c>
      <c r="F191" s="89" t="s">
        <v>108</v>
      </c>
      <c r="G191" s="89">
        <v>1.29</v>
      </c>
      <c r="H191" s="89">
        <v>0.24</v>
      </c>
      <c r="I191" s="89">
        <v>8.17</v>
      </c>
      <c r="J191" s="89">
        <v>37.902480000000004</v>
      </c>
      <c r="K191" s="85" t="s">
        <v>46</v>
      </c>
      <c r="L191" s="41"/>
    </row>
    <row r="192" spans="1:12" ht="14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25">
      <c r="A194" s="24"/>
      <c r="B194" s="17"/>
      <c r="C194" s="8"/>
      <c r="D194" s="18" t="s">
        <v>33</v>
      </c>
      <c r="E194" s="9"/>
      <c r="F194" s="19">
        <f>SUM(F185:F193)</f>
        <v>40</v>
      </c>
      <c r="G194" s="19">
        <f>SUM(G185:G193)</f>
        <v>19.049999999999997</v>
      </c>
      <c r="H194" s="19">
        <f>SUM(H185:H193)</f>
        <v>23.489999999999995</v>
      </c>
      <c r="I194" s="19">
        <f>SUM(I185:I193)</f>
        <v>103.42999999999999</v>
      </c>
      <c r="J194" s="19">
        <f>SUM(J185:J193)</f>
        <v>684.8264624</v>
      </c>
      <c r="K194" s="25"/>
      <c r="L194" s="19">
        <f>SUM(L185:L193)</f>
        <v>0</v>
      </c>
    </row>
    <row r="195" spans="1:12" ht="14.25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80</v>
      </c>
      <c r="G195" s="32">
        <f>G184+G194</f>
        <v>40.129999999999995</v>
      </c>
      <c r="H195" s="32">
        <f>H184+H194</f>
        <v>45.029999999999994</v>
      </c>
      <c r="I195" s="32">
        <f>I184+I194</f>
        <v>162.83999999999997</v>
      </c>
      <c r="J195" s="32">
        <f>J184+J194</f>
        <v>1191.5503638</v>
      </c>
      <c r="K195" s="32"/>
      <c r="L195" s="32">
        <f>L184+L194</f>
        <v>0</v>
      </c>
    </row>
    <row r="196" spans="1:12" ht="12.75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268.8888888888889</v>
      </c>
      <c r="G196" s="34">
        <f>(G24+G43+G62+G81+G100+G119+G138+G157+G176+G195)/(IF(G24=0,0,1)+IF(G43=0,0,1)+IF(G62=0,0,1)+IF(G81=0,0,1)+IF(G100=0,0,1)+IF(G119=0,0,1)+IF(G138=0,0,1)+IF(G157=0,0,1)+IF(G176=0,0,1)+IF(G195=0,0,1))</f>
        <v>41.904</v>
      </c>
      <c r="H196" s="34">
        <f>(H24+H43+H62+H81+H100+H119+H138+H157+H176+H195)/(IF(H24=0,0,1)+IF(H43=0,0,1)+IF(H62=0,0,1)+IF(H81=0,0,1)+IF(H100=0,0,1)+IF(H119=0,0,1)+IF(H138=0,0,1)+IF(H157=0,0,1)+IF(H176=0,0,1)+IF(H195=0,0,1))</f>
        <v>39.64</v>
      </c>
      <c r="I196" s="34">
        <f>(I24+I43+I62+I81+I100+I119+I138+I157+I176+I195)/(IF(I24=0,0,1)+IF(I43=0,0,1)+IF(I62=0,0,1)+IF(I81=0,0,1)+IF(I100=0,0,1)+IF(I119=0,0,1)+IF(I138=0,0,1)+IF(I157=0,0,1)+IF(I176=0,0,1)+IF(I195=0,0,1))</f>
        <v>195.808</v>
      </c>
      <c r="J196" s="34">
        <f>(J24+J43+J62+J81+J100+J119+J138+J157+J176+J195)/(IF(J24=0,0,1)+IF(J43=0,0,1)+IF(J62=0,0,1)+IF(J81=0,0,1)+IF(J100=0,0,1)+IF(J119=0,0,1)+IF(J138=0,0,1)+IF(J157=0,0,1)+IF(J176=0,0,1)+IF(J195=0,0,1))</f>
        <v>1277.3834321221536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2022-05-16T14:23:56Z</dcterms:created>
  <dcterms:modified xsi:type="dcterms:W3CDTF">2024-01-23T09:59:44Z</dcterms:modified>
  <cp:category/>
  <cp:version/>
  <cp:contentType/>
  <cp:contentStatus/>
</cp:coreProperties>
</file>